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45" tabRatio="531" activeTab="0"/>
  </bookViews>
  <sheets>
    <sheet name="магістр 2020" sheetId="1" r:id="rId1"/>
  </sheets>
  <definedNames>
    <definedName name="_xlnm.Print_Titles" localSheetId="0">'магістр 2020'!$6:$8</definedName>
    <definedName name="_xlnm.Print_Area" localSheetId="0">'магістр 2020'!$A$1:$N$79</definedName>
  </definedNames>
  <calcPr fullCalcOnLoad="1"/>
</workbook>
</file>

<file path=xl/sharedStrings.xml><?xml version="1.0" encoding="utf-8"?>
<sst xmlns="http://schemas.openxmlformats.org/spreadsheetml/2006/main" count="215" uniqueCount="140">
  <si>
    <t>Психологія</t>
  </si>
  <si>
    <t>Хімія</t>
  </si>
  <si>
    <t>Біологія</t>
  </si>
  <si>
    <t>Дошкільна освіта</t>
  </si>
  <si>
    <t>Початкова освіта</t>
  </si>
  <si>
    <t>Інженерія програмного забезпечення</t>
  </si>
  <si>
    <t>-</t>
  </si>
  <si>
    <t>Публічне управління та адміністрування</t>
  </si>
  <si>
    <t>Історія та археологія</t>
  </si>
  <si>
    <t xml:space="preserve">Журналістика </t>
  </si>
  <si>
    <t xml:space="preserve">Хореографія </t>
  </si>
  <si>
    <t xml:space="preserve">Музичне мистецтво </t>
  </si>
  <si>
    <t xml:space="preserve">Екологія </t>
  </si>
  <si>
    <t>Право</t>
  </si>
  <si>
    <t>Туризм</t>
  </si>
  <si>
    <t>Географія</t>
  </si>
  <si>
    <t>Науки про Землю</t>
  </si>
  <si>
    <t>Філологія (українська мова та література)</t>
  </si>
  <si>
    <t>Фізична культура і спорт</t>
  </si>
  <si>
    <t>Культурологія</t>
  </si>
  <si>
    <t>Готельно-ресторанна справа</t>
  </si>
  <si>
    <t xml:space="preserve">Комп`ютерні науки </t>
  </si>
  <si>
    <t>Правоохоронна діяльність</t>
  </si>
  <si>
    <t>Медицина</t>
  </si>
  <si>
    <t>Соціальна робота</t>
  </si>
  <si>
    <t xml:space="preserve">Економіка </t>
  </si>
  <si>
    <t>Менеджмент</t>
  </si>
  <si>
    <t>Облік і оподаткування</t>
  </si>
  <si>
    <t>Інформаційні системи та технології</t>
  </si>
  <si>
    <t xml:space="preserve">Середня вартість </t>
  </si>
  <si>
    <t>Середня вартість по університету</t>
  </si>
  <si>
    <t>Середня освіта (Біологія та здоров`я людини)</t>
  </si>
  <si>
    <t>Середня освіта (Географія)</t>
  </si>
  <si>
    <t xml:space="preserve">Головний бухгалтер </t>
  </si>
  <si>
    <t>Керівник навчального відділу</t>
  </si>
  <si>
    <t xml:space="preserve">В.о. начальника планового відділу </t>
  </si>
  <si>
    <t>Проректор з фінансово-господарської                                                                                                                                                                                                                   та науков</t>
  </si>
  <si>
    <t>№ п/п</t>
  </si>
  <si>
    <t>Денна форма навчання</t>
  </si>
  <si>
    <t>Заочна форма навчання</t>
  </si>
  <si>
    <t>Вартість навчання на 2-му курсі в 2021-2022 навчальному році за спеціальностями ступеня вищої освіти "магістр"</t>
  </si>
  <si>
    <t>ЗАТВЕРДЖЕНО</t>
  </si>
  <si>
    <t>Наказ ректора університету</t>
  </si>
  <si>
    <t>від _________ 2021 №_________</t>
  </si>
  <si>
    <t>Середня освіта (мова і література англійська)</t>
  </si>
  <si>
    <t>Середня освіта (історія)</t>
  </si>
  <si>
    <t>Середня освіта (математика)</t>
  </si>
  <si>
    <t>Середня освіта (хімія)</t>
  </si>
  <si>
    <t>Середня освіта (фізика)</t>
  </si>
  <si>
    <t>Середня освіта (трудове навчання та технології)</t>
  </si>
  <si>
    <t>Середня освіта (фізична культура)</t>
  </si>
  <si>
    <t>Професійна освіта  (Аграрне виробництво, переробка сільськогосподарської продукції та харчові технології)</t>
  </si>
  <si>
    <t>Образотворче мистецтво, декоративне мистецтво, реставрація</t>
  </si>
  <si>
    <t>Філологія (слов`янські мови та літератури (переклад включно)), перша - російська</t>
  </si>
  <si>
    <t>Філологія (германські мови та літератури (переклад включно)), перша - англійська</t>
  </si>
  <si>
    <t>Філологія (германські мови та літератури (переклад включно)), перша - німецька</t>
  </si>
  <si>
    <t>Філологія (романські мови та літератури (переклад включно)), перша - іспанська</t>
  </si>
  <si>
    <t>Філологія (романські мови та літератури (переклад включно)), перша - французька</t>
  </si>
  <si>
    <t>Філологія (прикладна лінгвістика)</t>
  </si>
  <si>
    <t>Додаток 4</t>
  </si>
  <si>
    <t>Спеціальність МОН</t>
  </si>
  <si>
    <t>Спеціалізація МОН</t>
  </si>
  <si>
    <t>Освітня програма</t>
  </si>
  <si>
    <t>014 Середня освіта</t>
  </si>
  <si>
    <t>012 Дошкільна освіта</t>
  </si>
  <si>
    <t>013 Початкова освіта</t>
  </si>
  <si>
    <t>014.021 Англійська мова і література</t>
  </si>
  <si>
    <t>014.03 Історія</t>
  </si>
  <si>
    <t>014.04 Математика</t>
  </si>
  <si>
    <t>014.05 Біологія та здоров`я людини</t>
  </si>
  <si>
    <t>014.06 Хімія</t>
  </si>
  <si>
    <t>014.07 Географія</t>
  </si>
  <si>
    <t>014.08 Фізика</t>
  </si>
  <si>
    <t>014.10 Трудове навчання та технології</t>
  </si>
  <si>
    <t>014 Фізична культура</t>
  </si>
  <si>
    <t>015 Професійна освіта</t>
  </si>
  <si>
    <t>015.37 Аграрне виробництво, переробка сільськогосподарської продукції та харчові технології</t>
  </si>
  <si>
    <t>016 Спеціальна освіта</t>
  </si>
  <si>
    <t>016.01 Логопедія</t>
  </si>
  <si>
    <t>Логопедія</t>
  </si>
  <si>
    <t>Олігофренопедагогіка</t>
  </si>
  <si>
    <t>016.02 Олігофренопедагогіка</t>
  </si>
  <si>
    <t>017 Фізична культура і спорт</t>
  </si>
  <si>
    <t>023 Образотворче мистецтво, декоративне мистецтво, реставрація</t>
  </si>
  <si>
    <t xml:space="preserve">024 Хореографія </t>
  </si>
  <si>
    <t xml:space="preserve">025 Музичне мистецтво </t>
  </si>
  <si>
    <t>032 Історія та археологія</t>
  </si>
  <si>
    <t>034 Культурологія</t>
  </si>
  <si>
    <t>035 Філологія</t>
  </si>
  <si>
    <t>035.01 українська мова та література</t>
  </si>
  <si>
    <t>035.034 слов`янські мови та літератури (переклад включно), перша - російська</t>
  </si>
  <si>
    <t>035.041 германські мови та літератури (переклад включно), перша - англійська</t>
  </si>
  <si>
    <t>035.043 германські мови та літератури (переклад включно), перша - німецька</t>
  </si>
  <si>
    <t>035.051 романські мови та літератури (переклад включно), перша - іспанська</t>
  </si>
  <si>
    <t>035.055 романські мови та літератури (переклад включно), перша - французька</t>
  </si>
  <si>
    <t>035.10 прикладна лінгвістика</t>
  </si>
  <si>
    <t>051 Економіка</t>
  </si>
  <si>
    <t>053 Психологія</t>
  </si>
  <si>
    <t>061 Журналістика</t>
  </si>
  <si>
    <t>071 Облік і оподаткування</t>
  </si>
  <si>
    <t>073 Менеджмент</t>
  </si>
  <si>
    <t>081 Право</t>
  </si>
  <si>
    <t>091 Біологія</t>
  </si>
  <si>
    <t>Ботаніка</t>
  </si>
  <si>
    <t>101 Екологія</t>
  </si>
  <si>
    <t>102 Хімія</t>
  </si>
  <si>
    <t>103 Науки про Землю</t>
  </si>
  <si>
    <t>106 Географія</t>
  </si>
  <si>
    <t>121 Інженерія програмного забезпечення</t>
  </si>
  <si>
    <t xml:space="preserve">122 Комп`ютерні науки </t>
  </si>
  <si>
    <t>126 Інформаційні системи та технології</t>
  </si>
  <si>
    <t>222 Медицина</t>
  </si>
  <si>
    <t xml:space="preserve">227 Фізична терапія, ерготерапія </t>
  </si>
  <si>
    <t>227.01 Фізична терапія</t>
  </si>
  <si>
    <t>Фізична реабілітація</t>
  </si>
  <si>
    <t>231 Соціальна робота</t>
  </si>
  <si>
    <t>241 Готельно-ресторанна справа</t>
  </si>
  <si>
    <t>242 Туризм</t>
  </si>
  <si>
    <t>262 Правоохоронна діяльність</t>
  </si>
  <si>
    <t>281 Публічне управління та адміністрування</t>
  </si>
  <si>
    <t>2020-2021 рік вступу (за один рік)</t>
  </si>
  <si>
    <t>з 2021-2022 н.р. (з індексом інфляції 5,0%) (за один рік)</t>
  </si>
  <si>
    <t>з 2021-2022 н.р. (з індексом інфляції 5,0%) (за весь період навчання)</t>
  </si>
  <si>
    <t>Індекс інфляції 5,0% (за 2й курс магістратури)</t>
  </si>
  <si>
    <t>з 2021-2022 н.р.                                      (з індексом інфляції 5,0%)                                                 (за 2-й курс магістратури)</t>
  </si>
  <si>
    <t xml:space="preserve">2 курс </t>
  </si>
  <si>
    <t>ФАКУЛЬТЕТ УКРАЇНСЬКОЇ Й ІНОЗЕМНОЇ ФІЛОЛОГІЇ ТА ЖУРНАЛІСТИКИ</t>
  </si>
  <si>
    <t>ФАКУЛЬТЕТ ПСИХОЛОГІЇ, ІСТОРІЇ ТА СОЦІОЛОГІЇ</t>
  </si>
  <si>
    <t>МЕДИЧНИЙ ФАКУЛЬТЕТ</t>
  </si>
  <si>
    <t>ФАКУЛЬТЕТ БІОЛОГІЇ, ГЕОГРАФІЇ ТА ЕКОЛОГІЇ</t>
  </si>
  <si>
    <t>ФАКУЛЬТЕТ ФІЗИЧНОГО ВИХОВАННЯ ТА СПОРТУ</t>
  </si>
  <si>
    <t>ПЕДАГОГІЧНИЙ ФАКУЛЬТЕТ</t>
  </si>
  <si>
    <t>ФАКУЛЬТЕТ БІЗНЕСУ І ПРАВА</t>
  </si>
  <si>
    <t>ФАКУЛЬТЕТ КОМП'ЮТЕРНИХ НАУК, ФІЗИКИ ТА МАТЕМАТИКИ</t>
  </si>
  <si>
    <t>ФАКУЛЬТЕТ КУЛЬТУРИ І МИСТЕЦТВ</t>
  </si>
  <si>
    <t>Проректор з фінансово-господарської та науково-педагогічної роботи                                                                                                    _________________                                                  Максим Вінник</t>
  </si>
  <si>
    <t>Головний бухгалтер                                                                                                                                                                                _________________                                                      Ірина Попова</t>
  </si>
  <si>
    <t>Керівник навчального відділу                                                                                                                                                                  _________________                                                 Вікторія Яценко</t>
  </si>
  <si>
    <t>В.о. відповідального секретаря приймальної комісії                                                                                                                                _________________                                        Катерина Мельникова</t>
  </si>
  <si>
    <t>Начальник планового відділу                                                                                                                                                                  _________________                                                 Олена Глущенко</t>
  </si>
</sst>
</file>

<file path=xl/styles.xml><?xml version="1.0" encoding="utf-8"?>
<styleSheet xmlns="http://schemas.openxmlformats.org/spreadsheetml/2006/main">
  <numFmts count="7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\ &quot;к.&quot;;\-#,##0\ &quot;к.&quot;"/>
    <numFmt numFmtId="205" formatCode="#,##0\ &quot;к.&quot;;[Red]\-#,##0\ &quot;к.&quot;"/>
    <numFmt numFmtId="206" formatCode="#,##0.00\ &quot;к.&quot;;\-#,##0.00\ &quot;к.&quot;"/>
    <numFmt numFmtId="207" formatCode="#,##0.00\ &quot;к.&quot;;[Red]\-#,##0.00\ &quot;к.&quot;"/>
    <numFmt numFmtId="208" formatCode="_-* #,##0\ &quot;к.&quot;_-;\-* #,##0\ &quot;к.&quot;_-;_-* &quot;-&quot;\ &quot;к.&quot;_-;_-@_-"/>
    <numFmt numFmtId="209" formatCode="_-* #,##0\ _к_._-;\-* #,##0\ _к_._-;_-* &quot;-&quot;\ _к_._-;_-@_-"/>
    <numFmt numFmtId="210" formatCode="_-* #,##0.00\ &quot;к.&quot;_-;\-* #,##0.00\ &quot;к.&quot;_-;_-* &quot;-&quot;??\ &quot;к.&quot;_-;_-@_-"/>
    <numFmt numFmtId="211" formatCode="_-* #,##0.00\ _к_._-;\-* #,##0.00\ _к_._-;_-* &quot;-&quot;??\ _к_._-;_-@_-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0.00000000000000000000"/>
    <numFmt numFmtId="216" formatCode="#,##0.0"/>
    <numFmt numFmtId="217" formatCode="0.0"/>
    <numFmt numFmtId="218" formatCode="0.0%"/>
    <numFmt numFmtId="219" formatCode="0.0000"/>
    <numFmt numFmtId="220" formatCode="0.00000"/>
    <numFmt numFmtId="221" formatCode="0.000"/>
    <numFmt numFmtId="222" formatCode="#,##0.00\ &quot;грн.&quot;"/>
    <numFmt numFmtId="223" formatCode="#,##0.0;[Red]#,##0.0"/>
    <numFmt numFmtId="224" formatCode="#,##0;[Red]#,##0"/>
    <numFmt numFmtId="225" formatCode="0.0;[Red]0.0"/>
    <numFmt numFmtId="226" formatCode="0;[Red]0"/>
    <numFmt numFmtId="227" formatCode="[$€-2]\ ###,000_);[Red]\([$€-2]\ ###,000\)"/>
  </numFmts>
  <fonts count="4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6" fillId="32" borderId="0" xfId="0" applyFont="1" applyFill="1" applyBorder="1" applyAlignment="1">
      <alignment horizontal="left" vertical="center" wrapText="1"/>
    </xf>
    <xf numFmtId="0" fontId="6" fillId="32" borderId="0" xfId="53" applyFont="1" applyFill="1" applyAlignment="1">
      <alignment horizontal="left" vertical="center" wrapText="1"/>
      <protection/>
    </xf>
    <xf numFmtId="0" fontId="6" fillId="32" borderId="10" xfId="0" applyFont="1" applyFill="1" applyBorder="1" applyAlignment="1">
      <alignment horizontal="left" vertical="center" wrapText="1"/>
    </xf>
    <xf numFmtId="0" fontId="6" fillId="32" borderId="0" xfId="53" applyFont="1" applyFill="1" applyAlignment="1">
      <alignment horizontal="left" vertical="center"/>
      <protection/>
    </xf>
    <xf numFmtId="0" fontId="8" fillId="32" borderId="11" xfId="53" applyNumberFormat="1" applyFont="1" applyFill="1" applyBorder="1" applyAlignment="1">
      <alignment vertical="center" wrapText="1"/>
      <protection/>
    </xf>
    <xf numFmtId="0" fontId="8" fillId="32" borderId="0" xfId="53" applyNumberFormat="1" applyFont="1" applyFill="1" applyBorder="1" applyAlignment="1">
      <alignment vertical="center" wrapText="1"/>
      <protection/>
    </xf>
    <xf numFmtId="0" fontId="8" fillId="32" borderId="12" xfId="53" applyNumberFormat="1" applyFont="1" applyFill="1" applyBorder="1" applyAlignment="1">
      <alignment horizontal="center" vertical="center" wrapText="1"/>
      <protection/>
    </xf>
    <xf numFmtId="0" fontId="8" fillId="32" borderId="13" xfId="53" applyNumberFormat="1" applyFont="1" applyFill="1" applyBorder="1" applyAlignment="1">
      <alignment horizontal="center" vertical="center" wrapText="1"/>
      <protection/>
    </xf>
    <xf numFmtId="0" fontId="8" fillId="32" borderId="14" xfId="53" applyNumberFormat="1" applyFont="1" applyFill="1" applyBorder="1" applyAlignment="1">
      <alignment horizontal="center" vertical="center" wrapText="1"/>
      <protection/>
    </xf>
    <xf numFmtId="0" fontId="8" fillId="32" borderId="15" xfId="53" applyNumberFormat="1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8" fillId="32" borderId="16" xfId="53" applyNumberFormat="1" applyFont="1" applyFill="1" applyBorder="1" applyAlignment="1">
      <alignment horizontal="center" vertical="center" wrapText="1"/>
      <protection/>
    </xf>
    <xf numFmtId="0" fontId="6" fillId="32" borderId="13" xfId="53" applyFont="1" applyFill="1" applyBorder="1" applyAlignment="1">
      <alignment horizontal="center" vertical="center"/>
      <protection/>
    </xf>
    <xf numFmtId="0" fontId="6" fillId="32" borderId="16" xfId="53" applyFont="1" applyFill="1" applyBorder="1" applyAlignment="1">
      <alignment horizontal="center" vertical="center"/>
      <protection/>
    </xf>
    <xf numFmtId="0" fontId="6" fillId="32" borderId="0" xfId="53" applyFont="1" applyFill="1" applyAlignment="1">
      <alignment horizontal="center" vertical="center"/>
      <protection/>
    </xf>
    <xf numFmtId="0" fontId="8" fillId="32" borderId="0" xfId="53" applyNumberFormat="1" applyFont="1" applyFill="1" applyBorder="1" applyAlignment="1">
      <alignment horizontal="center" vertical="center" wrapText="1"/>
      <protection/>
    </xf>
    <xf numFmtId="3" fontId="6" fillId="32" borderId="17" xfId="53" applyNumberFormat="1" applyFont="1" applyFill="1" applyBorder="1" applyAlignment="1">
      <alignment horizontal="center" vertical="center"/>
      <protection/>
    </xf>
    <xf numFmtId="3" fontId="6" fillId="32" borderId="18" xfId="53" applyNumberFormat="1" applyFont="1" applyFill="1" applyBorder="1" applyAlignment="1">
      <alignment horizontal="center" vertical="center"/>
      <protection/>
    </xf>
    <xf numFmtId="3" fontId="6" fillId="32" borderId="19" xfId="53" applyNumberFormat="1" applyFont="1" applyFill="1" applyBorder="1" applyAlignment="1">
      <alignment horizontal="center" vertical="center"/>
      <protection/>
    </xf>
    <xf numFmtId="0" fontId="6" fillId="32" borderId="18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3" fontId="6" fillId="32" borderId="20" xfId="53" applyNumberFormat="1" applyFont="1" applyFill="1" applyBorder="1" applyAlignment="1">
      <alignment horizontal="center" vertical="center"/>
      <protection/>
    </xf>
    <xf numFmtId="3" fontId="6" fillId="32" borderId="21" xfId="53" applyNumberFormat="1" applyFont="1" applyFill="1" applyBorder="1" applyAlignment="1">
      <alignment horizontal="center" vertical="center"/>
      <protection/>
    </xf>
    <xf numFmtId="3" fontId="6" fillId="32" borderId="22" xfId="53" applyNumberFormat="1" applyFont="1" applyFill="1" applyBorder="1" applyAlignment="1">
      <alignment horizontal="center" vertical="center"/>
      <protection/>
    </xf>
    <xf numFmtId="0" fontId="6" fillId="32" borderId="21" xfId="0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horizontal="center" vertical="center"/>
    </xf>
    <xf numFmtId="3" fontId="8" fillId="32" borderId="20" xfId="53" applyNumberFormat="1" applyFont="1" applyFill="1" applyBorder="1" applyAlignment="1">
      <alignment horizontal="center" vertical="center" wrapText="1"/>
      <protection/>
    </xf>
    <xf numFmtId="3" fontId="8" fillId="32" borderId="21" xfId="53" applyNumberFormat="1" applyFont="1" applyFill="1" applyBorder="1" applyAlignment="1">
      <alignment horizontal="center" vertical="center" wrapText="1"/>
      <protection/>
    </xf>
    <xf numFmtId="3" fontId="8" fillId="32" borderId="22" xfId="53" applyNumberFormat="1" applyFont="1" applyFill="1" applyBorder="1" applyAlignment="1">
      <alignment horizontal="center" vertical="center" wrapText="1"/>
      <protection/>
    </xf>
    <xf numFmtId="3" fontId="6" fillId="32" borderId="15" xfId="53" applyNumberFormat="1" applyFont="1" applyFill="1" applyBorder="1" applyAlignment="1">
      <alignment horizontal="center" vertical="center"/>
      <protection/>
    </xf>
    <xf numFmtId="3" fontId="6" fillId="32" borderId="13" xfId="53" applyNumberFormat="1" applyFont="1" applyFill="1" applyBorder="1" applyAlignment="1">
      <alignment horizontal="center" vertical="center"/>
      <protection/>
    </xf>
    <xf numFmtId="3" fontId="6" fillId="32" borderId="16" xfId="53" applyNumberFormat="1" applyFont="1" applyFill="1" applyBorder="1" applyAlignment="1">
      <alignment horizontal="center" vertical="center"/>
      <protection/>
    </xf>
    <xf numFmtId="0" fontId="6" fillId="32" borderId="13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/>
    </xf>
    <xf numFmtId="3" fontId="6" fillId="32" borderId="14" xfId="53" applyNumberFormat="1" applyFont="1" applyFill="1" applyBorder="1" applyAlignment="1">
      <alignment horizontal="center" vertical="center"/>
      <protection/>
    </xf>
    <xf numFmtId="3" fontId="6" fillId="32" borderId="23" xfId="53" applyNumberFormat="1" applyFont="1" applyFill="1" applyBorder="1" applyAlignment="1">
      <alignment horizontal="center" vertical="center"/>
      <protection/>
    </xf>
    <xf numFmtId="3" fontId="6" fillId="32" borderId="24" xfId="53" applyNumberFormat="1" applyFont="1" applyFill="1" applyBorder="1" applyAlignment="1">
      <alignment horizontal="center" vertical="center"/>
      <protection/>
    </xf>
    <xf numFmtId="3" fontId="6" fillId="32" borderId="25" xfId="53" applyNumberFormat="1" applyFont="1" applyFill="1" applyBorder="1" applyAlignment="1">
      <alignment horizontal="center" vertical="center"/>
      <protection/>
    </xf>
    <xf numFmtId="3" fontId="6" fillId="32" borderId="26" xfId="53" applyNumberFormat="1" applyFont="1" applyFill="1" applyBorder="1" applyAlignment="1">
      <alignment horizontal="center" vertical="center"/>
      <protection/>
    </xf>
    <xf numFmtId="0" fontId="6" fillId="32" borderId="23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 vertical="center"/>
    </xf>
    <xf numFmtId="0" fontId="9" fillId="32" borderId="12" xfId="53" applyFont="1" applyFill="1" applyBorder="1" applyAlignment="1">
      <alignment horizontal="center" vertical="center" wrapText="1"/>
      <protection/>
    </xf>
    <xf numFmtId="0" fontId="9" fillId="32" borderId="27" xfId="53" applyFont="1" applyFill="1" applyBorder="1" applyAlignment="1">
      <alignment horizontal="center" vertical="center" wrapText="1"/>
      <protection/>
    </xf>
    <xf numFmtId="3" fontId="9" fillId="32" borderId="18" xfId="53" applyNumberFormat="1" applyFont="1" applyFill="1" applyBorder="1" applyAlignment="1">
      <alignment horizontal="center" vertical="center" wrapText="1"/>
      <protection/>
    </xf>
    <xf numFmtId="3" fontId="6" fillId="32" borderId="0" xfId="53" applyNumberFormat="1" applyFont="1" applyFill="1" applyBorder="1" applyAlignment="1">
      <alignment horizontal="center" vertical="center"/>
      <protection/>
    </xf>
    <xf numFmtId="0" fontId="9" fillId="32" borderId="0" xfId="53" applyFont="1" applyFill="1" applyBorder="1" applyAlignment="1">
      <alignment horizontal="center" vertical="center" wrapText="1"/>
      <protection/>
    </xf>
    <xf numFmtId="3" fontId="10" fillId="32" borderId="0" xfId="53" applyNumberFormat="1" applyFont="1" applyFill="1" applyBorder="1" applyAlignment="1">
      <alignment horizontal="center" vertical="center"/>
      <protection/>
    </xf>
    <xf numFmtId="0" fontId="6" fillId="32" borderId="0" xfId="53" applyFont="1" applyFill="1" applyBorder="1" applyAlignment="1">
      <alignment vertical="center"/>
      <protection/>
    </xf>
    <xf numFmtId="0" fontId="6" fillId="32" borderId="0" xfId="53" applyFont="1" applyFill="1" applyBorder="1" applyAlignment="1">
      <alignment/>
      <protection/>
    </xf>
    <xf numFmtId="0" fontId="6" fillId="32" borderId="0" xfId="53" applyFont="1" applyFill="1" applyBorder="1" applyAlignment="1">
      <alignment horizontal="left"/>
      <protection/>
    </xf>
    <xf numFmtId="0" fontId="6" fillId="32" borderId="0" xfId="53" applyFont="1" applyFill="1" applyBorder="1">
      <alignment/>
      <protection/>
    </xf>
    <xf numFmtId="0" fontId="4" fillId="32" borderId="20" xfId="53" applyFont="1" applyFill="1" applyBorder="1" applyAlignment="1">
      <alignment horizontal="center" vertical="center" wrapText="1"/>
      <protection/>
    </xf>
    <xf numFmtId="0" fontId="4" fillId="32" borderId="21" xfId="53" applyFont="1" applyFill="1" applyBorder="1" applyAlignment="1">
      <alignment horizontal="center" vertical="center" wrapText="1"/>
      <protection/>
    </xf>
    <xf numFmtId="0" fontId="4" fillId="0" borderId="21" xfId="53" applyFont="1" applyFill="1" applyBorder="1" applyAlignment="1">
      <alignment horizontal="center" vertical="center" wrapText="1"/>
      <protection/>
    </xf>
    <xf numFmtId="0" fontId="4" fillId="32" borderId="22" xfId="53" applyFont="1" applyFill="1" applyBorder="1" applyAlignment="1">
      <alignment horizontal="center" vertical="center" wrapText="1"/>
      <protection/>
    </xf>
    <xf numFmtId="0" fontId="8" fillId="32" borderId="21" xfId="53" applyNumberFormat="1" applyFont="1" applyFill="1" applyBorder="1" applyAlignment="1">
      <alignment horizontal="center" vertical="center" wrapText="1"/>
      <protection/>
    </xf>
    <xf numFmtId="0" fontId="6" fillId="32" borderId="0" xfId="53" applyFont="1" applyFill="1" applyBorder="1" applyAlignment="1">
      <alignment horizontal="left" vertical="center"/>
      <protection/>
    </xf>
    <xf numFmtId="0" fontId="6" fillId="32" borderId="0" xfId="53" applyFont="1" applyFill="1" applyAlignment="1">
      <alignment horizontal="right" vertical="center"/>
      <protection/>
    </xf>
    <xf numFmtId="0" fontId="6" fillId="32" borderId="0" xfId="53" applyFont="1" applyFill="1" applyAlignment="1">
      <alignment horizontal="right"/>
      <protection/>
    </xf>
    <xf numFmtId="0" fontId="6" fillId="32" borderId="0" xfId="53" applyFont="1" applyFill="1">
      <alignment/>
      <protection/>
    </xf>
    <xf numFmtId="0" fontId="8" fillId="32" borderId="21" xfId="53" applyFont="1" applyFill="1" applyBorder="1" applyAlignment="1">
      <alignment horizontal="center" vertical="center" wrapText="1"/>
      <protection/>
    </xf>
    <xf numFmtId="0" fontId="8" fillId="32" borderId="18" xfId="53" applyFont="1" applyFill="1" applyBorder="1" applyAlignment="1">
      <alignment horizontal="left" vertical="center" wrapText="1"/>
      <protection/>
    </xf>
    <xf numFmtId="0" fontId="8" fillId="32" borderId="28" xfId="53" applyFont="1" applyFill="1" applyBorder="1" applyAlignment="1">
      <alignment horizontal="left" vertical="center" wrapText="1"/>
      <protection/>
    </xf>
    <xf numFmtId="3" fontId="8" fillId="32" borderId="21" xfId="53" applyNumberFormat="1" applyFont="1" applyFill="1" applyBorder="1" applyAlignment="1">
      <alignment horizontal="left" vertical="center" wrapText="1"/>
      <protection/>
    </xf>
    <xf numFmtId="3" fontId="8" fillId="32" borderId="12" xfId="53" applyNumberFormat="1" applyFont="1" applyFill="1" applyBorder="1" applyAlignment="1">
      <alignment horizontal="left" vertical="center" wrapText="1"/>
      <protection/>
    </xf>
    <xf numFmtId="0" fontId="8" fillId="32" borderId="13" xfId="53" applyFont="1" applyFill="1" applyBorder="1" applyAlignment="1">
      <alignment horizontal="left" vertical="center" wrapText="1"/>
      <protection/>
    </xf>
    <xf numFmtId="0" fontId="8" fillId="32" borderId="14" xfId="53" applyFont="1" applyFill="1" applyBorder="1" applyAlignment="1">
      <alignment horizontal="left" vertical="center" wrapText="1"/>
      <protection/>
    </xf>
    <xf numFmtId="0" fontId="8" fillId="32" borderId="12" xfId="53" applyFont="1" applyFill="1" applyBorder="1" applyAlignment="1">
      <alignment horizontal="center" vertical="center" wrapText="1"/>
      <protection/>
    </xf>
    <xf numFmtId="0" fontId="8" fillId="32" borderId="21" xfId="53" applyFont="1" applyFill="1" applyBorder="1" applyAlignment="1">
      <alignment horizontal="left" vertical="center" wrapText="1"/>
      <protection/>
    </xf>
    <xf numFmtId="0" fontId="8" fillId="32" borderId="12" xfId="53" applyFont="1" applyFill="1" applyBorder="1" applyAlignment="1">
      <alignment horizontal="left" vertical="center" wrapText="1"/>
      <protection/>
    </xf>
    <xf numFmtId="3" fontId="8" fillId="32" borderId="13" xfId="53" applyNumberFormat="1" applyFont="1" applyFill="1" applyBorder="1" applyAlignment="1">
      <alignment horizontal="left" vertical="center" wrapText="1"/>
      <protection/>
    </xf>
    <xf numFmtId="3" fontId="8" fillId="32" borderId="14" xfId="53" applyNumberFormat="1" applyFont="1" applyFill="1" applyBorder="1" applyAlignment="1">
      <alignment horizontal="left" vertical="center" wrapText="1"/>
      <protection/>
    </xf>
    <xf numFmtId="0" fontId="6" fillId="32" borderId="21" xfId="53" applyFont="1" applyFill="1" applyBorder="1" applyAlignment="1">
      <alignment horizontal="left" vertical="center" wrapText="1"/>
      <protection/>
    </xf>
    <xf numFmtId="0" fontId="6" fillId="32" borderId="12" xfId="53" applyFont="1" applyFill="1" applyBorder="1" applyAlignment="1">
      <alignment horizontal="left" vertical="center" wrapText="1"/>
      <protection/>
    </xf>
    <xf numFmtId="0" fontId="6" fillId="32" borderId="13" xfId="53" applyFont="1" applyFill="1" applyBorder="1" applyAlignment="1">
      <alignment horizontal="left" vertical="center" wrapText="1"/>
      <protection/>
    </xf>
    <xf numFmtId="0" fontId="6" fillId="32" borderId="14" xfId="53" applyFont="1" applyFill="1" applyBorder="1" applyAlignment="1">
      <alignment horizontal="left" vertical="center" wrapText="1"/>
      <protection/>
    </xf>
    <xf numFmtId="3" fontId="8" fillId="32" borderId="18" xfId="53" applyNumberFormat="1" applyFont="1" applyFill="1" applyBorder="1" applyAlignment="1">
      <alignment horizontal="left" vertical="center" wrapText="1"/>
      <protection/>
    </xf>
    <xf numFmtId="3" fontId="8" fillId="32" borderId="28" xfId="53" applyNumberFormat="1" applyFont="1" applyFill="1" applyBorder="1" applyAlignment="1">
      <alignment horizontal="left" vertical="center" wrapText="1"/>
      <protection/>
    </xf>
    <xf numFmtId="0" fontId="8" fillId="32" borderId="0" xfId="53" applyFont="1" applyFill="1" applyBorder="1" applyAlignment="1">
      <alignment horizontal="center" vertical="center" wrapText="1"/>
      <protection/>
    </xf>
    <xf numFmtId="3" fontId="9" fillId="32" borderId="0" xfId="53" applyNumberFormat="1" applyFont="1" applyFill="1" applyBorder="1" applyAlignment="1">
      <alignment horizontal="left" vertical="center" wrapText="1"/>
      <protection/>
    </xf>
    <xf numFmtId="3" fontId="8" fillId="32" borderId="0" xfId="53" applyNumberFormat="1" applyFont="1" applyFill="1" applyBorder="1" applyAlignment="1">
      <alignment horizontal="center" vertical="center" wrapText="1"/>
      <protection/>
    </xf>
    <xf numFmtId="0" fontId="6" fillId="32" borderId="0" xfId="0" applyNumberFormat="1" applyFont="1" applyFill="1" applyAlignment="1">
      <alignment vertical="center" wrapText="1"/>
    </xf>
    <xf numFmtId="0" fontId="12" fillId="32" borderId="0" xfId="53" applyFont="1" applyFill="1" applyBorder="1">
      <alignment/>
      <protection/>
    </xf>
    <xf numFmtId="0" fontId="11" fillId="32" borderId="11" xfId="53" applyNumberFormat="1" applyFont="1" applyFill="1" applyBorder="1" applyAlignment="1">
      <alignment horizontal="center" vertical="center" wrapText="1"/>
      <protection/>
    </xf>
    <xf numFmtId="0" fontId="11" fillId="32" borderId="0" xfId="53" applyNumberFormat="1" applyFont="1" applyFill="1" applyBorder="1" applyAlignment="1">
      <alignment horizontal="center" vertical="center" wrapText="1"/>
      <protection/>
    </xf>
    <xf numFmtId="0" fontId="8" fillId="32" borderId="29" xfId="53" applyFont="1" applyFill="1" applyBorder="1" applyAlignment="1">
      <alignment horizontal="center" vertical="center" wrapText="1"/>
      <protection/>
    </xf>
    <xf numFmtId="0" fontId="8" fillId="32" borderId="30" xfId="53" applyFont="1" applyFill="1" applyBorder="1" applyAlignment="1">
      <alignment horizontal="center" vertical="center" wrapText="1"/>
      <protection/>
    </xf>
    <xf numFmtId="0" fontId="8" fillId="32" borderId="31" xfId="53" applyFont="1" applyFill="1" applyBorder="1" applyAlignment="1">
      <alignment horizontal="center" vertical="center" wrapText="1"/>
      <protection/>
    </xf>
    <xf numFmtId="0" fontId="8" fillId="32" borderId="32" xfId="53" applyFont="1" applyFill="1" applyBorder="1" applyAlignment="1">
      <alignment horizontal="center" vertical="center" wrapText="1"/>
      <protection/>
    </xf>
    <xf numFmtId="0" fontId="6" fillId="32" borderId="29" xfId="53" applyFont="1" applyFill="1" applyBorder="1" applyAlignment="1">
      <alignment horizontal="center" vertical="center" wrapText="1"/>
      <protection/>
    </xf>
    <xf numFmtId="0" fontId="6" fillId="32" borderId="30" xfId="53" applyFont="1" applyFill="1" applyBorder="1" applyAlignment="1">
      <alignment horizontal="center" vertical="center" wrapText="1"/>
      <protection/>
    </xf>
    <xf numFmtId="0" fontId="6" fillId="32" borderId="32" xfId="53" applyFont="1" applyFill="1" applyBorder="1" applyAlignment="1">
      <alignment horizontal="center" vertical="center" wrapText="1"/>
      <protection/>
    </xf>
    <xf numFmtId="0" fontId="6" fillId="32" borderId="31" xfId="53" applyFont="1" applyFill="1" applyBorder="1" applyAlignment="1">
      <alignment horizontal="center" vertical="center" wrapText="1"/>
      <protection/>
    </xf>
    <xf numFmtId="0" fontId="5" fillId="32" borderId="33" xfId="53" applyNumberFormat="1" applyFont="1" applyFill="1" applyBorder="1" applyAlignment="1">
      <alignment horizontal="center" vertical="center" wrapText="1"/>
      <protection/>
    </xf>
    <xf numFmtId="0" fontId="5" fillId="32" borderId="34" xfId="53" applyNumberFormat="1" applyFont="1" applyFill="1" applyBorder="1" applyAlignment="1">
      <alignment horizontal="center" vertical="center" wrapText="1"/>
      <protection/>
    </xf>
    <xf numFmtId="0" fontId="5" fillId="32" borderId="35" xfId="53" applyNumberFormat="1" applyFont="1" applyFill="1" applyBorder="1" applyAlignment="1">
      <alignment horizontal="center" vertical="center" wrapText="1"/>
      <protection/>
    </xf>
    <xf numFmtId="3" fontId="8" fillId="32" borderId="29" xfId="53" applyNumberFormat="1" applyFont="1" applyFill="1" applyBorder="1" applyAlignment="1">
      <alignment horizontal="center" vertical="center" wrapText="1"/>
      <protection/>
    </xf>
    <xf numFmtId="3" fontId="8" fillId="32" borderId="30" xfId="53" applyNumberFormat="1" applyFont="1" applyFill="1" applyBorder="1" applyAlignment="1">
      <alignment horizontal="center" vertical="center" wrapText="1"/>
      <protection/>
    </xf>
    <xf numFmtId="3" fontId="8" fillId="32" borderId="31" xfId="53" applyNumberFormat="1" applyFont="1" applyFill="1" applyBorder="1" applyAlignment="1">
      <alignment horizontal="center" vertical="center" wrapText="1"/>
      <protection/>
    </xf>
    <xf numFmtId="0" fontId="8" fillId="32" borderId="29" xfId="53" applyNumberFormat="1" applyFont="1" applyFill="1" applyBorder="1" applyAlignment="1">
      <alignment horizontal="center" vertical="center" wrapText="1"/>
      <protection/>
    </xf>
    <xf numFmtId="0" fontId="8" fillId="32" borderId="30" xfId="53" applyNumberFormat="1" applyFont="1" applyFill="1" applyBorder="1" applyAlignment="1">
      <alignment horizontal="center" vertical="center" wrapText="1"/>
      <protection/>
    </xf>
    <xf numFmtId="0" fontId="8" fillId="32" borderId="31" xfId="53" applyNumberFormat="1" applyFont="1" applyFill="1" applyBorder="1" applyAlignment="1">
      <alignment horizontal="center" vertical="center" wrapText="1"/>
      <protection/>
    </xf>
    <xf numFmtId="0" fontId="5" fillId="32" borderId="21" xfId="53" applyNumberFormat="1" applyFont="1" applyFill="1" applyBorder="1" applyAlignment="1">
      <alignment horizontal="center" vertical="center" wrapText="1"/>
      <protection/>
    </xf>
    <xf numFmtId="0" fontId="5" fillId="32" borderId="12" xfId="53" applyNumberFormat="1" applyFont="1" applyFill="1" applyBorder="1" applyAlignment="1">
      <alignment horizontal="center" vertical="center" wrapText="1"/>
      <protection/>
    </xf>
    <xf numFmtId="0" fontId="8" fillId="32" borderId="21" xfId="53" applyNumberFormat="1" applyFont="1" applyFill="1" applyBorder="1" applyAlignment="1">
      <alignment horizontal="center" vertical="center" wrapText="1"/>
      <protection/>
    </xf>
    <xf numFmtId="0" fontId="6" fillId="32" borderId="0" xfId="53" applyFont="1" applyFill="1" applyBorder="1" applyAlignment="1">
      <alignment horizontal="left" vertical="center"/>
      <protection/>
    </xf>
    <xf numFmtId="0" fontId="6" fillId="32" borderId="0" xfId="53" applyFont="1" applyFill="1" applyAlignment="1">
      <alignment horizontal="right"/>
      <protection/>
    </xf>
    <xf numFmtId="0" fontId="6" fillId="32" borderId="0" xfId="53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акалаври 2011-20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I83"/>
  <sheetViews>
    <sheetView tabSelected="1" view="pageBreakPreview" zoomScale="55" zoomScaleNormal="80" zoomScaleSheetLayoutView="55" zoomScalePageLayoutView="0" workbookViewId="0" topLeftCell="A55">
      <pane xSplit="22" topLeftCell="W1" activePane="topRight" state="frozen"/>
      <selection pane="topLeft" activeCell="B7" sqref="B7"/>
      <selection pane="topRight" activeCell="L83" sqref="L83"/>
    </sheetView>
  </sheetViews>
  <sheetFormatPr defaultColWidth="9.140625" defaultRowHeight="12.75" outlineLevelRow="1" outlineLevelCol="2"/>
  <cols>
    <col min="1" max="1" width="4.57421875" style="15" customWidth="1"/>
    <col min="2" max="2" width="27.28125" style="4" customWidth="1"/>
    <col min="3" max="3" width="33.140625" style="4" customWidth="1"/>
    <col min="4" max="4" width="42.28125" style="4" customWidth="1"/>
    <col min="5" max="5" width="13.57421875" style="4" customWidth="1" outlineLevel="2"/>
    <col min="6" max="6" width="13.28125" style="4" customWidth="1" outlineLevel="2"/>
    <col min="7" max="7" width="18.00390625" style="4" customWidth="1" outlineLevel="2"/>
    <col min="8" max="8" width="13.7109375" style="4" customWidth="1" outlineLevel="2"/>
    <col min="9" max="9" width="12.00390625" style="4" customWidth="1" outlineLevel="2"/>
    <col min="10" max="10" width="14.140625" style="4" customWidth="1"/>
    <col min="11" max="11" width="13.7109375" style="4" customWidth="1"/>
    <col min="12" max="12" width="17.28125" style="4" customWidth="1"/>
    <col min="13" max="13" width="13.8515625" style="60" customWidth="1"/>
    <col min="14" max="14" width="12.00390625" style="60" customWidth="1"/>
    <col min="15" max="22" width="9.140625" style="60" customWidth="1"/>
    <col min="23" max="23" width="23.7109375" style="60" customWidth="1"/>
    <col min="24" max="16384" width="9.140625" style="60" customWidth="1"/>
  </cols>
  <sheetData>
    <row r="1" spans="4:14" ht="18.75">
      <c r="D1" s="58"/>
      <c r="E1" s="59"/>
      <c r="F1" s="107" t="s">
        <v>59</v>
      </c>
      <c r="G1" s="107"/>
      <c r="H1" s="107"/>
      <c r="I1" s="107"/>
      <c r="J1" s="107"/>
      <c r="K1" s="107"/>
      <c r="L1" s="107"/>
      <c r="M1" s="107"/>
      <c r="N1" s="107"/>
    </row>
    <row r="2" spans="4:14" ht="18.75">
      <c r="D2" s="58"/>
      <c r="E2" s="59"/>
      <c r="F2" s="107" t="s">
        <v>41</v>
      </c>
      <c r="G2" s="107"/>
      <c r="H2" s="107"/>
      <c r="I2" s="107"/>
      <c r="J2" s="107"/>
      <c r="K2" s="107"/>
      <c r="L2" s="107"/>
      <c r="M2" s="107"/>
      <c r="N2" s="107"/>
    </row>
    <row r="3" spans="4:14" ht="18.75">
      <c r="D3" s="58"/>
      <c r="E3" s="59"/>
      <c r="F3" s="107" t="s">
        <v>42</v>
      </c>
      <c r="G3" s="107"/>
      <c r="H3" s="107"/>
      <c r="I3" s="107"/>
      <c r="J3" s="107"/>
      <c r="K3" s="107"/>
      <c r="L3" s="107"/>
      <c r="M3" s="107"/>
      <c r="N3" s="107"/>
    </row>
    <row r="4" spans="4:14" ht="18.75">
      <c r="D4" s="107" t="s">
        <v>43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35" ht="54.75" customHeight="1" thickBot="1">
      <c r="A5" s="84" t="s">
        <v>40</v>
      </c>
      <c r="B5" s="84"/>
      <c r="C5" s="84"/>
      <c r="D5" s="84"/>
      <c r="E5" s="85"/>
      <c r="F5" s="85"/>
      <c r="G5" s="85"/>
      <c r="H5" s="85"/>
      <c r="I5" s="85"/>
      <c r="J5" s="85"/>
      <c r="K5" s="85"/>
      <c r="L5" s="85"/>
      <c r="M5" s="85"/>
      <c r="N5" s="8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32.25" customHeight="1">
      <c r="A6" s="105" t="s">
        <v>37</v>
      </c>
      <c r="B6" s="103" t="s">
        <v>125</v>
      </c>
      <c r="C6" s="103"/>
      <c r="D6" s="104"/>
      <c r="E6" s="94" t="s">
        <v>38</v>
      </c>
      <c r="F6" s="95"/>
      <c r="G6" s="95"/>
      <c r="H6" s="95"/>
      <c r="I6" s="96"/>
      <c r="J6" s="94" t="s">
        <v>39</v>
      </c>
      <c r="K6" s="95"/>
      <c r="L6" s="95"/>
      <c r="M6" s="95"/>
      <c r="N6" s="9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144" customHeight="1">
      <c r="A7" s="105"/>
      <c r="B7" s="56" t="s">
        <v>60</v>
      </c>
      <c r="C7" s="56" t="s">
        <v>61</v>
      </c>
      <c r="D7" s="7" t="s">
        <v>62</v>
      </c>
      <c r="E7" s="52" t="s">
        <v>120</v>
      </c>
      <c r="F7" s="53" t="s">
        <v>121</v>
      </c>
      <c r="G7" s="54" t="s">
        <v>124</v>
      </c>
      <c r="H7" s="53" t="s">
        <v>122</v>
      </c>
      <c r="I7" s="55" t="s">
        <v>123</v>
      </c>
      <c r="J7" s="52" t="s">
        <v>120</v>
      </c>
      <c r="K7" s="53" t="s">
        <v>121</v>
      </c>
      <c r="L7" s="54" t="s">
        <v>124</v>
      </c>
      <c r="M7" s="53" t="s">
        <v>122</v>
      </c>
      <c r="N7" s="55" t="s">
        <v>123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s="15" customFormat="1" ht="27" customHeight="1" thickBot="1">
      <c r="A8" s="56">
        <v>1</v>
      </c>
      <c r="B8" s="8">
        <v>2</v>
      </c>
      <c r="C8" s="8">
        <v>3</v>
      </c>
      <c r="D8" s="9">
        <v>4</v>
      </c>
      <c r="E8" s="10">
        <v>5</v>
      </c>
      <c r="F8" s="8">
        <v>6</v>
      </c>
      <c r="G8" s="11">
        <v>7</v>
      </c>
      <c r="H8" s="8">
        <v>8</v>
      </c>
      <c r="I8" s="12">
        <v>9</v>
      </c>
      <c r="J8" s="10">
        <v>10</v>
      </c>
      <c r="K8" s="8">
        <v>11</v>
      </c>
      <c r="L8" s="8">
        <v>12</v>
      </c>
      <c r="M8" s="13">
        <v>13</v>
      </c>
      <c r="N8" s="14">
        <v>14</v>
      </c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</row>
    <row r="9" spans="1:35" s="15" customFormat="1" ht="30.75" customHeight="1" thickBot="1">
      <c r="A9" s="7"/>
      <c r="B9" s="100" t="s">
        <v>126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2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</row>
    <row r="10" spans="1:14" ht="43.5" customHeight="1">
      <c r="A10" s="61">
        <v>1</v>
      </c>
      <c r="B10" s="62" t="s">
        <v>63</v>
      </c>
      <c r="C10" s="62" t="s">
        <v>66</v>
      </c>
      <c r="D10" s="63" t="s">
        <v>44</v>
      </c>
      <c r="E10" s="17">
        <v>24560</v>
      </c>
      <c r="F10" s="18">
        <f>ROUND(E10*0.05+E10,0)</f>
        <v>25788</v>
      </c>
      <c r="G10" s="18">
        <f>ROUND(F10*0.4,0)</f>
        <v>10315</v>
      </c>
      <c r="H10" s="18">
        <f>E10+G10</f>
        <v>34875</v>
      </c>
      <c r="I10" s="19">
        <f>ROUND(E10/100*5*0.4,0)</f>
        <v>491</v>
      </c>
      <c r="J10" s="17">
        <v>24560</v>
      </c>
      <c r="K10" s="18">
        <f>ROUND(J10*0.05+J10,0)</f>
        <v>25788</v>
      </c>
      <c r="L10" s="18">
        <f>ROUND(K10*0.4,0)</f>
        <v>10315</v>
      </c>
      <c r="M10" s="20">
        <f>J10+L10</f>
        <v>34875</v>
      </c>
      <c r="N10" s="21">
        <f>ROUND(J10/100*5*0.4,0)</f>
        <v>491</v>
      </c>
    </row>
    <row r="11" spans="1:14" ht="78" customHeight="1">
      <c r="A11" s="61">
        <v>2</v>
      </c>
      <c r="B11" s="64" t="s">
        <v>88</v>
      </c>
      <c r="C11" s="64" t="s">
        <v>91</v>
      </c>
      <c r="D11" s="65" t="s">
        <v>54</v>
      </c>
      <c r="E11" s="22">
        <v>24560</v>
      </c>
      <c r="F11" s="23">
        <f aca="true" t="shared" si="0" ref="F11:F66">ROUND(E11*0.05+E11,0)</f>
        <v>25788</v>
      </c>
      <c r="G11" s="23">
        <f aca="true" t="shared" si="1" ref="G11:G66">ROUND(F11*0.4,0)</f>
        <v>10315</v>
      </c>
      <c r="H11" s="23">
        <f aca="true" t="shared" si="2" ref="H11:H66">E11+G11</f>
        <v>34875</v>
      </c>
      <c r="I11" s="24">
        <f aca="true" t="shared" si="3" ref="I11:I66">ROUND(E11/100*5*0.4,0)</f>
        <v>491</v>
      </c>
      <c r="J11" s="22">
        <v>24560</v>
      </c>
      <c r="K11" s="23">
        <f aca="true" t="shared" si="4" ref="K11:K66">ROUND(J11*0.05+J11,0)</f>
        <v>25788</v>
      </c>
      <c r="L11" s="23">
        <f aca="true" t="shared" si="5" ref="L11:L73">ROUND(K11*0.4,0)</f>
        <v>10315</v>
      </c>
      <c r="M11" s="25">
        <f aca="true" t="shared" si="6" ref="M11:M66">J11+L11</f>
        <v>34875</v>
      </c>
      <c r="N11" s="26">
        <f aca="true" t="shared" si="7" ref="N11:N66">ROUND(J11/100*5*0.4,0)</f>
        <v>491</v>
      </c>
    </row>
    <row r="12" spans="1:14" ht="78" customHeight="1">
      <c r="A12" s="61">
        <v>3</v>
      </c>
      <c r="B12" s="64" t="s">
        <v>88</v>
      </c>
      <c r="C12" s="64" t="s">
        <v>92</v>
      </c>
      <c r="D12" s="65" t="s">
        <v>55</v>
      </c>
      <c r="E12" s="22">
        <v>24560</v>
      </c>
      <c r="F12" s="23">
        <f t="shared" si="0"/>
        <v>25788</v>
      </c>
      <c r="G12" s="23">
        <f t="shared" si="1"/>
        <v>10315</v>
      </c>
      <c r="H12" s="23">
        <f t="shared" si="2"/>
        <v>34875</v>
      </c>
      <c r="I12" s="24">
        <f t="shared" si="3"/>
        <v>491</v>
      </c>
      <c r="J12" s="22" t="s">
        <v>6</v>
      </c>
      <c r="K12" s="23" t="s">
        <v>6</v>
      </c>
      <c r="L12" s="23" t="s">
        <v>6</v>
      </c>
      <c r="M12" s="23" t="s">
        <v>6</v>
      </c>
      <c r="N12" s="24" t="s">
        <v>6</v>
      </c>
    </row>
    <row r="13" spans="1:14" ht="37.5" customHeight="1">
      <c r="A13" s="61">
        <v>4</v>
      </c>
      <c r="B13" s="64" t="s">
        <v>88</v>
      </c>
      <c r="C13" s="64" t="s">
        <v>95</v>
      </c>
      <c r="D13" s="65" t="s">
        <v>58</v>
      </c>
      <c r="E13" s="22">
        <v>23460</v>
      </c>
      <c r="F13" s="23">
        <f t="shared" si="0"/>
        <v>24633</v>
      </c>
      <c r="G13" s="23">
        <f t="shared" si="1"/>
        <v>9853</v>
      </c>
      <c r="H13" s="23">
        <f t="shared" si="2"/>
        <v>33313</v>
      </c>
      <c r="I13" s="24">
        <f t="shared" si="3"/>
        <v>469</v>
      </c>
      <c r="J13" s="27" t="s">
        <v>6</v>
      </c>
      <c r="K13" s="28" t="s">
        <v>6</v>
      </c>
      <c r="L13" s="28" t="s">
        <v>6</v>
      </c>
      <c r="M13" s="28" t="s">
        <v>6</v>
      </c>
      <c r="N13" s="29" t="s">
        <v>6</v>
      </c>
    </row>
    <row r="14" spans="1:14" ht="84" customHeight="1">
      <c r="A14" s="61">
        <v>5</v>
      </c>
      <c r="B14" s="64" t="s">
        <v>88</v>
      </c>
      <c r="C14" s="64" t="s">
        <v>93</v>
      </c>
      <c r="D14" s="65" t="s">
        <v>56</v>
      </c>
      <c r="E14" s="22">
        <v>24560</v>
      </c>
      <c r="F14" s="23">
        <f t="shared" si="0"/>
        <v>25788</v>
      </c>
      <c r="G14" s="23">
        <f t="shared" si="1"/>
        <v>10315</v>
      </c>
      <c r="H14" s="23">
        <f t="shared" si="2"/>
        <v>34875</v>
      </c>
      <c r="I14" s="24">
        <f t="shared" si="3"/>
        <v>491</v>
      </c>
      <c r="J14" s="22" t="s">
        <v>6</v>
      </c>
      <c r="K14" s="23" t="s">
        <v>6</v>
      </c>
      <c r="L14" s="23" t="s">
        <v>6</v>
      </c>
      <c r="M14" s="23" t="s">
        <v>6</v>
      </c>
      <c r="N14" s="24" t="s">
        <v>6</v>
      </c>
    </row>
    <row r="15" spans="1:14" ht="84" customHeight="1">
      <c r="A15" s="61">
        <v>6</v>
      </c>
      <c r="B15" s="64" t="s">
        <v>88</v>
      </c>
      <c r="C15" s="64" t="s">
        <v>90</v>
      </c>
      <c r="D15" s="65" t="s">
        <v>53</v>
      </c>
      <c r="E15" s="22">
        <v>24560</v>
      </c>
      <c r="F15" s="23">
        <f t="shared" si="0"/>
        <v>25788</v>
      </c>
      <c r="G15" s="23">
        <f t="shared" si="1"/>
        <v>10315</v>
      </c>
      <c r="H15" s="23">
        <f t="shared" si="2"/>
        <v>34875</v>
      </c>
      <c r="I15" s="24">
        <f t="shared" si="3"/>
        <v>491</v>
      </c>
      <c r="J15" s="27" t="s">
        <v>6</v>
      </c>
      <c r="K15" s="28" t="s">
        <v>6</v>
      </c>
      <c r="L15" s="28" t="s">
        <v>6</v>
      </c>
      <c r="M15" s="28" t="s">
        <v>6</v>
      </c>
      <c r="N15" s="29" t="s">
        <v>6</v>
      </c>
    </row>
    <row r="16" spans="1:14" ht="84" customHeight="1">
      <c r="A16" s="61">
        <v>7</v>
      </c>
      <c r="B16" s="64" t="s">
        <v>88</v>
      </c>
      <c r="C16" s="64" t="s">
        <v>94</v>
      </c>
      <c r="D16" s="65" t="s">
        <v>57</v>
      </c>
      <c r="E16" s="22">
        <v>24560</v>
      </c>
      <c r="F16" s="23">
        <f t="shared" si="0"/>
        <v>25788</v>
      </c>
      <c r="G16" s="23">
        <f t="shared" si="1"/>
        <v>10315</v>
      </c>
      <c r="H16" s="23">
        <f t="shared" si="2"/>
        <v>34875</v>
      </c>
      <c r="I16" s="24">
        <f t="shared" si="3"/>
        <v>491</v>
      </c>
      <c r="J16" s="22" t="s">
        <v>6</v>
      </c>
      <c r="K16" s="23" t="s">
        <v>6</v>
      </c>
      <c r="L16" s="23" t="s">
        <v>6</v>
      </c>
      <c r="M16" s="23" t="s">
        <v>6</v>
      </c>
      <c r="N16" s="24" t="s">
        <v>6</v>
      </c>
    </row>
    <row r="17" spans="1:14" ht="40.5" customHeight="1">
      <c r="A17" s="61">
        <v>8</v>
      </c>
      <c r="B17" s="64" t="s">
        <v>88</v>
      </c>
      <c r="C17" s="64" t="s">
        <v>89</v>
      </c>
      <c r="D17" s="65" t="s">
        <v>17</v>
      </c>
      <c r="E17" s="22">
        <v>23460</v>
      </c>
      <c r="F17" s="23">
        <f t="shared" si="0"/>
        <v>24633</v>
      </c>
      <c r="G17" s="23">
        <f t="shared" si="1"/>
        <v>9853</v>
      </c>
      <c r="H17" s="23">
        <f t="shared" si="2"/>
        <v>33313</v>
      </c>
      <c r="I17" s="24">
        <f t="shared" si="3"/>
        <v>469</v>
      </c>
      <c r="J17" s="27">
        <v>23460</v>
      </c>
      <c r="K17" s="23">
        <f t="shared" si="4"/>
        <v>24633</v>
      </c>
      <c r="L17" s="23">
        <f t="shared" si="5"/>
        <v>9853</v>
      </c>
      <c r="M17" s="25">
        <f t="shared" si="6"/>
        <v>33313</v>
      </c>
      <c r="N17" s="26">
        <f t="shared" si="7"/>
        <v>469</v>
      </c>
    </row>
    <row r="18" spans="1:14" ht="36" customHeight="1" outlineLevel="1" thickBot="1">
      <c r="A18" s="61">
        <v>9</v>
      </c>
      <c r="B18" s="66" t="s">
        <v>98</v>
      </c>
      <c r="C18" s="66"/>
      <c r="D18" s="67" t="s">
        <v>9</v>
      </c>
      <c r="E18" s="30">
        <v>24560</v>
      </c>
      <c r="F18" s="31">
        <f t="shared" si="0"/>
        <v>25788</v>
      </c>
      <c r="G18" s="31">
        <f t="shared" si="1"/>
        <v>10315</v>
      </c>
      <c r="H18" s="31">
        <f t="shared" si="2"/>
        <v>34875</v>
      </c>
      <c r="I18" s="32">
        <f t="shared" si="3"/>
        <v>491</v>
      </c>
      <c r="J18" s="30">
        <v>24560</v>
      </c>
      <c r="K18" s="31">
        <f t="shared" si="4"/>
        <v>25788</v>
      </c>
      <c r="L18" s="31">
        <f t="shared" si="5"/>
        <v>10315</v>
      </c>
      <c r="M18" s="33">
        <f t="shared" si="6"/>
        <v>34875</v>
      </c>
      <c r="N18" s="34">
        <f t="shared" si="7"/>
        <v>491</v>
      </c>
    </row>
    <row r="19" spans="1:14" ht="30.75" customHeight="1" outlineLevel="1" thickBot="1">
      <c r="A19" s="68"/>
      <c r="B19" s="86" t="s">
        <v>127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8"/>
    </row>
    <row r="20" spans="1:14" ht="24.75" customHeight="1">
      <c r="A20" s="61">
        <v>1</v>
      </c>
      <c r="B20" s="62" t="s">
        <v>115</v>
      </c>
      <c r="C20" s="62"/>
      <c r="D20" s="63" t="s">
        <v>24</v>
      </c>
      <c r="E20" s="17">
        <v>20700</v>
      </c>
      <c r="F20" s="18">
        <f t="shared" si="0"/>
        <v>21735</v>
      </c>
      <c r="G20" s="18">
        <f t="shared" si="1"/>
        <v>8694</v>
      </c>
      <c r="H20" s="18">
        <f t="shared" si="2"/>
        <v>29394</v>
      </c>
      <c r="I20" s="19">
        <f t="shared" si="3"/>
        <v>414</v>
      </c>
      <c r="J20" s="17">
        <v>20700</v>
      </c>
      <c r="K20" s="18">
        <f t="shared" si="4"/>
        <v>21735</v>
      </c>
      <c r="L20" s="18">
        <f t="shared" si="5"/>
        <v>8694</v>
      </c>
      <c r="M20" s="20">
        <f t="shared" si="6"/>
        <v>29394</v>
      </c>
      <c r="N20" s="21">
        <f t="shared" si="7"/>
        <v>414</v>
      </c>
    </row>
    <row r="21" spans="1:14" ht="24.75" customHeight="1">
      <c r="A21" s="61">
        <v>2</v>
      </c>
      <c r="B21" s="64" t="s">
        <v>97</v>
      </c>
      <c r="C21" s="64"/>
      <c r="D21" s="65" t="s">
        <v>0</v>
      </c>
      <c r="E21" s="22">
        <v>24560</v>
      </c>
      <c r="F21" s="23">
        <f t="shared" si="0"/>
        <v>25788</v>
      </c>
      <c r="G21" s="23">
        <f t="shared" si="1"/>
        <v>10315</v>
      </c>
      <c r="H21" s="23">
        <f t="shared" si="2"/>
        <v>34875</v>
      </c>
      <c r="I21" s="24">
        <f t="shared" si="3"/>
        <v>491</v>
      </c>
      <c r="J21" s="22">
        <v>24560</v>
      </c>
      <c r="K21" s="23">
        <f t="shared" si="4"/>
        <v>25788</v>
      </c>
      <c r="L21" s="23">
        <f t="shared" si="5"/>
        <v>10315</v>
      </c>
      <c r="M21" s="25">
        <f t="shared" si="6"/>
        <v>34875</v>
      </c>
      <c r="N21" s="26">
        <f t="shared" si="7"/>
        <v>491</v>
      </c>
    </row>
    <row r="22" spans="1:14" ht="24.75" customHeight="1">
      <c r="A22" s="61">
        <v>3</v>
      </c>
      <c r="B22" s="69" t="s">
        <v>63</v>
      </c>
      <c r="C22" s="69" t="s">
        <v>67</v>
      </c>
      <c r="D22" s="70" t="s">
        <v>45</v>
      </c>
      <c r="E22" s="22">
        <v>18980</v>
      </c>
      <c r="F22" s="23">
        <f>ROUND(E22*0.05+E22,0)</f>
        <v>19929</v>
      </c>
      <c r="G22" s="23">
        <f>ROUND(F22*0.4,0)</f>
        <v>7972</v>
      </c>
      <c r="H22" s="23">
        <f>E22+G22</f>
        <v>26952</v>
      </c>
      <c r="I22" s="24">
        <f>ROUND(E22/100*5*0.4,0)</f>
        <v>380</v>
      </c>
      <c r="J22" s="22">
        <v>18980</v>
      </c>
      <c r="K22" s="23">
        <f>ROUND(J22*0.05+J22,0)</f>
        <v>19929</v>
      </c>
      <c r="L22" s="23">
        <f>ROUND(K22*0.4,0)</f>
        <v>7972</v>
      </c>
      <c r="M22" s="25">
        <f>J22+L22</f>
        <v>26952</v>
      </c>
      <c r="N22" s="26">
        <f>ROUND(J22/100*5*0.4,0)</f>
        <v>380</v>
      </c>
    </row>
    <row r="23" spans="1:14" ht="39.75" customHeight="1" thickBot="1">
      <c r="A23" s="61">
        <v>4</v>
      </c>
      <c r="B23" s="66" t="s">
        <v>86</v>
      </c>
      <c r="C23" s="66"/>
      <c r="D23" s="67" t="s">
        <v>8</v>
      </c>
      <c r="E23" s="30">
        <v>18980</v>
      </c>
      <c r="F23" s="31">
        <f>ROUND(E23*0.05+E23,0)</f>
        <v>19929</v>
      </c>
      <c r="G23" s="31">
        <f>ROUND(F23*0.4,0)</f>
        <v>7972</v>
      </c>
      <c r="H23" s="31">
        <f>E23+G23</f>
        <v>26952</v>
      </c>
      <c r="I23" s="32">
        <f>ROUND(E23/100*5*0.4,0)</f>
        <v>380</v>
      </c>
      <c r="J23" s="30">
        <v>18980</v>
      </c>
      <c r="K23" s="31">
        <f>ROUND(J23*0.05+J23,0)</f>
        <v>19929</v>
      </c>
      <c r="L23" s="31">
        <f>ROUND(K23*0.4,0)</f>
        <v>7972</v>
      </c>
      <c r="M23" s="33">
        <f>J23+L23</f>
        <v>26952</v>
      </c>
      <c r="N23" s="34">
        <f>ROUND(J23/100*5*0.4,0)</f>
        <v>380</v>
      </c>
    </row>
    <row r="24" spans="1:14" ht="30.75" customHeight="1" thickBot="1">
      <c r="A24" s="68"/>
      <c r="B24" s="97" t="s">
        <v>128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9"/>
    </row>
    <row r="25" spans="1:14" ht="36" customHeight="1">
      <c r="A25" s="61">
        <v>1</v>
      </c>
      <c r="B25" s="62" t="s">
        <v>105</v>
      </c>
      <c r="C25" s="62"/>
      <c r="D25" s="63" t="s">
        <v>1</v>
      </c>
      <c r="E25" s="17">
        <v>20700</v>
      </c>
      <c r="F25" s="18">
        <f t="shared" si="0"/>
        <v>21735</v>
      </c>
      <c r="G25" s="18">
        <f t="shared" si="1"/>
        <v>8694</v>
      </c>
      <c r="H25" s="18">
        <f t="shared" si="2"/>
        <v>29394</v>
      </c>
      <c r="I25" s="19">
        <f t="shared" si="3"/>
        <v>414</v>
      </c>
      <c r="J25" s="17" t="s">
        <v>6</v>
      </c>
      <c r="K25" s="18" t="s">
        <v>6</v>
      </c>
      <c r="L25" s="18" t="s">
        <v>6</v>
      </c>
      <c r="M25" s="18" t="s">
        <v>6</v>
      </c>
      <c r="N25" s="19" t="s">
        <v>6</v>
      </c>
    </row>
    <row r="26" spans="1:14" ht="36" customHeight="1">
      <c r="A26" s="61">
        <v>2</v>
      </c>
      <c r="B26" s="69" t="s">
        <v>63</v>
      </c>
      <c r="C26" s="69" t="s">
        <v>70</v>
      </c>
      <c r="D26" s="70" t="s">
        <v>47</v>
      </c>
      <c r="E26" s="22" t="s">
        <v>6</v>
      </c>
      <c r="F26" s="23" t="s">
        <v>6</v>
      </c>
      <c r="G26" s="23" t="s">
        <v>6</v>
      </c>
      <c r="H26" s="23" t="s">
        <v>6</v>
      </c>
      <c r="I26" s="24" t="s">
        <v>6</v>
      </c>
      <c r="J26" s="22">
        <v>20700</v>
      </c>
      <c r="K26" s="23">
        <f t="shared" si="4"/>
        <v>21735</v>
      </c>
      <c r="L26" s="23">
        <f t="shared" si="5"/>
        <v>8694</v>
      </c>
      <c r="M26" s="25">
        <f t="shared" si="6"/>
        <v>29394</v>
      </c>
      <c r="N26" s="26">
        <f t="shared" si="7"/>
        <v>414</v>
      </c>
    </row>
    <row r="27" spans="1:14" ht="42.75" customHeight="1">
      <c r="A27" s="61">
        <v>3</v>
      </c>
      <c r="B27" s="69" t="s">
        <v>112</v>
      </c>
      <c r="C27" s="69" t="s">
        <v>113</v>
      </c>
      <c r="D27" s="70" t="s">
        <v>114</v>
      </c>
      <c r="E27" s="22">
        <v>24560</v>
      </c>
      <c r="F27" s="23">
        <f t="shared" si="0"/>
        <v>25788</v>
      </c>
      <c r="G27" s="23">
        <f t="shared" si="1"/>
        <v>10315</v>
      </c>
      <c r="H27" s="23">
        <f t="shared" si="2"/>
        <v>34875</v>
      </c>
      <c r="I27" s="24">
        <f t="shared" si="3"/>
        <v>491</v>
      </c>
      <c r="J27" s="22">
        <v>24560</v>
      </c>
      <c r="K27" s="23">
        <f t="shared" si="4"/>
        <v>25788</v>
      </c>
      <c r="L27" s="23">
        <f t="shared" si="5"/>
        <v>10315</v>
      </c>
      <c r="M27" s="25">
        <f t="shared" si="6"/>
        <v>34875</v>
      </c>
      <c r="N27" s="26">
        <f t="shared" si="7"/>
        <v>491</v>
      </c>
    </row>
    <row r="28" spans="1:14" ht="36" customHeight="1" thickBot="1">
      <c r="A28" s="61">
        <v>4</v>
      </c>
      <c r="B28" s="66" t="s">
        <v>111</v>
      </c>
      <c r="C28" s="66"/>
      <c r="D28" s="67" t="s">
        <v>23</v>
      </c>
      <c r="E28" s="30">
        <v>24560</v>
      </c>
      <c r="F28" s="31">
        <f t="shared" si="0"/>
        <v>25788</v>
      </c>
      <c r="G28" s="31">
        <f>F28</f>
        <v>25788</v>
      </c>
      <c r="H28" s="31">
        <f>G28*6</f>
        <v>154728</v>
      </c>
      <c r="I28" s="32">
        <f>ROUND(E28/100*5*5,0)</f>
        <v>6140</v>
      </c>
      <c r="J28" s="30" t="s">
        <v>6</v>
      </c>
      <c r="K28" s="31" t="s">
        <v>6</v>
      </c>
      <c r="L28" s="31" t="s">
        <v>6</v>
      </c>
      <c r="M28" s="31" t="s">
        <v>6</v>
      </c>
      <c r="N28" s="32" t="s">
        <v>6</v>
      </c>
    </row>
    <row r="29" spans="1:14" ht="30.75" customHeight="1" thickBot="1">
      <c r="A29" s="68"/>
      <c r="B29" s="86" t="s">
        <v>129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8"/>
    </row>
    <row r="30" spans="1:14" ht="31.5" customHeight="1">
      <c r="A30" s="61">
        <v>1</v>
      </c>
      <c r="B30" s="62" t="s">
        <v>102</v>
      </c>
      <c r="C30" s="62"/>
      <c r="D30" s="63" t="s">
        <v>2</v>
      </c>
      <c r="E30" s="17">
        <v>20700</v>
      </c>
      <c r="F30" s="18">
        <f t="shared" si="0"/>
        <v>21735</v>
      </c>
      <c r="G30" s="18">
        <f t="shared" si="1"/>
        <v>8694</v>
      </c>
      <c r="H30" s="18">
        <f t="shared" si="2"/>
        <v>29394</v>
      </c>
      <c r="I30" s="19">
        <f t="shared" si="3"/>
        <v>414</v>
      </c>
      <c r="J30" s="17">
        <v>20700</v>
      </c>
      <c r="K30" s="18">
        <f t="shared" si="4"/>
        <v>21735</v>
      </c>
      <c r="L30" s="18">
        <f t="shared" si="5"/>
        <v>8694</v>
      </c>
      <c r="M30" s="20">
        <f t="shared" si="6"/>
        <v>29394</v>
      </c>
      <c r="N30" s="21">
        <f t="shared" si="7"/>
        <v>414</v>
      </c>
    </row>
    <row r="31" spans="1:14" ht="49.5" customHeight="1">
      <c r="A31" s="61">
        <v>2</v>
      </c>
      <c r="B31" s="69" t="s">
        <v>63</v>
      </c>
      <c r="C31" s="69" t="s">
        <v>69</v>
      </c>
      <c r="D31" s="70" t="s">
        <v>31</v>
      </c>
      <c r="E31" s="22">
        <v>20700</v>
      </c>
      <c r="F31" s="23">
        <f t="shared" si="0"/>
        <v>21735</v>
      </c>
      <c r="G31" s="23">
        <f t="shared" si="1"/>
        <v>8694</v>
      </c>
      <c r="H31" s="23">
        <f t="shared" si="2"/>
        <v>29394</v>
      </c>
      <c r="I31" s="24">
        <f t="shared" si="3"/>
        <v>414</v>
      </c>
      <c r="J31" s="22">
        <v>20700</v>
      </c>
      <c r="K31" s="23">
        <f t="shared" si="4"/>
        <v>21735</v>
      </c>
      <c r="L31" s="23">
        <f t="shared" si="5"/>
        <v>8694</v>
      </c>
      <c r="M31" s="25">
        <f t="shared" si="6"/>
        <v>29394</v>
      </c>
      <c r="N31" s="26">
        <f t="shared" si="7"/>
        <v>414</v>
      </c>
    </row>
    <row r="32" spans="1:14" ht="31.5" customHeight="1">
      <c r="A32" s="61">
        <v>3</v>
      </c>
      <c r="B32" s="69" t="s">
        <v>102</v>
      </c>
      <c r="C32" s="69"/>
      <c r="D32" s="70" t="s">
        <v>103</v>
      </c>
      <c r="E32" s="22">
        <v>20700</v>
      </c>
      <c r="F32" s="23">
        <f t="shared" si="0"/>
        <v>21735</v>
      </c>
      <c r="G32" s="23">
        <f>ROUND(F32*0.9,0)</f>
        <v>19562</v>
      </c>
      <c r="H32" s="23">
        <f t="shared" si="2"/>
        <v>40262</v>
      </c>
      <c r="I32" s="24">
        <f>ROUND(E32/100*5*0.9,0)</f>
        <v>932</v>
      </c>
      <c r="J32" s="22" t="s">
        <v>6</v>
      </c>
      <c r="K32" s="23" t="s">
        <v>6</v>
      </c>
      <c r="L32" s="23" t="s">
        <v>6</v>
      </c>
      <c r="M32" s="23" t="s">
        <v>6</v>
      </c>
      <c r="N32" s="24" t="s">
        <v>6</v>
      </c>
    </row>
    <row r="33" spans="1:14" ht="38.25" customHeight="1">
      <c r="A33" s="61">
        <v>4</v>
      </c>
      <c r="B33" s="69" t="s">
        <v>106</v>
      </c>
      <c r="C33" s="69"/>
      <c r="D33" s="70" t="s">
        <v>16</v>
      </c>
      <c r="E33" s="22">
        <v>20700</v>
      </c>
      <c r="F33" s="23">
        <f t="shared" si="0"/>
        <v>21735</v>
      </c>
      <c r="G33" s="23">
        <f>ROUND(F33*0.9,0)</f>
        <v>19562</v>
      </c>
      <c r="H33" s="23">
        <f t="shared" si="2"/>
        <v>40262</v>
      </c>
      <c r="I33" s="24">
        <f>ROUND(E33/100*5*0.9,0)</f>
        <v>932</v>
      </c>
      <c r="J33" s="22" t="s">
        <v>6</v>
      </c>
      <c r="K33" s="23" t="s">
        <v>6</v>
      </c>
      <c r="L33" s="23" t="s">
        <v>6</v>
      </c>
      <c r="M33" s="23" t="s">
        <v>6</v>
      </c>
      <c r="N33" s="24" t="s">
        <v>6</v>
      </c>
    </row>
    <row r="34" spans="1:14" ht="31.5" customHeight="1">
      <c r="A34" s="61">
        <v>5</v>
      </c>
      <c r="B34" s="69" t="s">
        <v>63</v>
      </c>
      <c r="C34" s="69" t="s">
        <v>71</v>
      </c>
      <c r="D34" s="70" t="s">
        <v>32</v>
      </c>
      <c r="E34" s="22">
        <v>20700</v>
      </c>
      <c r="F34" s="23">
        <f t="shared" si="0"/>
        <v>21735</v>
      </c>
      <c r="G34" s="23">
        <f t="shared" si="1"/>
        <v>8694</v>
      </c>
      <c r="H34" s="23">
        <f t="shared" si="2"/>
        <v>29394</v>
      </c>
      <c r="I34" s="24">
        <f t="shared" si="3"/>
        <v>414</v>
      </c>
      <c r="J34" s="22">
        <v>20700</v>
      </c>
      <c r="K34" s="23">
        <f t="shared" si="4"/>
        <v>21735</v>
      </c>
      <c r="L34" s="23">
        <f t="shared" si="5"/>
        <v>8694</v>
      </c>
      <c r="M34" s="25">
        <f t="shared" si="6"/>
        <v>29394</v>
      </c>
      <c r="N34" s="26">
        <f t="shared" si="7"/>
        <v>414</v>
      </c>
    </row>
    <row r="35" spans="1:14" ht="31.5" customHeight="1">
      <c r="A35" s="61">
        <v>6</v>
      </c>
      <c r="B35" s="64" t="s">
        <v>104</v>
      </c>
      <c r="C35" s="64"/>
      <c r="D35" s="65" t="s">
        <v>12</v>
      </c>
      <c r="E35" s="22">
        <v>20700</v>
      </c>
      <c r="F35" s="23">
        <f t="shared" si="0"/>
        <v>21735</v>
      </c>
      <c r="G35" s="23">
        <f t="shared" si="1"/>
        <v>8694</v>
      </c>
      <c r="H35" s="23">
        <f t="shared" si="2"/>
        <v>29394</v>
      </c>
      <c r="I35" s="24">
        <f t="shared" si="3"/>
        <v>414</v>
      </c>
      <c r="J35" s="22">
        <v>20700</v>
      </c>
      <c r="K35" s="23">
        <f t="shared" si="4"/>
        <v>21735</v>
      </c>
      <c r="L35" s="23">
        <f t="shared" si="5"/>
        <v>8694</v>
      </c>
      <c r="M35" s="25">
        <f t="shared" si="6"/>
        <v>29394</v>
      </c>
      <c r="N35" s="26">
        <f t="shared" si="7"/>
        <v>414</v>
      </c>
    </row>
    <row r="36" spans="1:14" ht="31.5" customHeight="1" thickBot="1">
      <c r="A36" s="61">
        <v>7</v>
      </c>
      <c r="B36" s="71" t="s">
        <v>107</v>
      </c>
      <c r="C36" s="71"/>
      <c r="D36" s="72" t="s">
        <v>15</v>
      </c>
      <c r="E36" s="30">
        <v>20700</v>
      </c>
      <c r="F36" s="31">
        <f t="shared" si="0"/>
        <v>21735</v>
      </c>
      <c r="G36" s="31">
        <f t="shared" si="1"/>
        <v>8694</v>
      </c>
      <c r="H36" s="31">
        <f t="shared" si="2"/>
        <v>29394</v>
      </c>
      <c r="I36" s="32">
        <f t="shared" si="3"/>
        <v>414</v>
      </c>
      <c r="J36" s="30">
        <v>20700</v>
      </c>
      <c r="K36" s="31">
        <f t="shared" si="4"/>
        <v>21735</v>
      </c>
      <c r="L36" s="31">
        <f t="shared" si="5"/>
        <v>8694</v>
      </c>
      <c r="M36" s="33">
        <f t="shared" si="6"/>
        <v>29394</v>
      </c>
      <c r="N36" s="34">
        <f t="shared" si="7"/>
        <v>414</v>
      </c>
    </row>
    <row r="37" spans="1:14" ht="30.75" customHeight="1" thickBot="1">
      <c r="A37" s="68"/>
      <c r="B37" s="97" t="s">
        <v>130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9"/>
    </row>
    <row r="38" spans="1:14" ht="41.25" customHeight="1">
      <c r="A38" s="61">
        <v>1</v>
      </c>
      <c r="B38" s="62" t="s">
        <v>63</v>
      </c>
      <c r="C38" s="62" t="s">
        <v>74</v>
      </c>
      <c r="D38" s="63" t="s">
        <v>50</v>
      </c>
      <c r="E38" s="17">
        <v>20700</v>
      </c>
      <c r="F38" s="18">
        <f t="shared" si="0"/>
        <v>21735</v>
      </c>
      <c r="G38" s="18">
        <f t="shared" si="1"/>
        <v>8694</v>
      </c>
      <c r="H38" s="18">
        <f t="shared" si="2"/>
        <v>29394</v>
      </c>
      <c r="I38" s="19">
        <f t="shared" si="3"/>
        <v>414</v>
      </c>
      <c r="J38" s="17">
        <v>20700</v>
      </c>
      <c r="K38" s="18">
        <f t="shared" si="4"/>
        <v>21735</v>
      </c>
      <c r="L38" s="18">
        <f t="shared" si="5"/>
        <v>8694</v>
      </c>
      <c r="M38" s="20">
        <f t="shared" si="6"/>
        <v>29394</v>
      </c>
      <c r="N38" s="21">
        <f t="shared" si="7"/>
        <v>414</v>
      </c>
    </row>
    <row r="39" spans="1:14" ht="53.25" customHeight="1" thickBot="1">
      <c r="A39" s="61">
        <v>2</v>
      </c>
      <c r="B39" s="66" t="s">
        <v>82</v>
      </c>
      <c r="C39" s="66"/>
      <c r="D39" s="67" t="s">
        <v>18</v>
      </c>
      <c r="E39" s="30">
        <v>20700</v>
      </c>
      <c r="F39" s="31">
        <f t="shared" si="0"/>
        <v>21735</v>
      </c>
      <c r="G39" s="31">
        <f t="shared" si="1"/>
        <v>8694</v>
      </c>
      <c r="H39" s="31">
        <f t="shared" si="2"/>
        <v>29394</v>
      </c>
      <c r="I39" s="32">
        <f t="shared" si="3"/>
        <v>414</v>
      </c>
      <c r="J39" s="30" t="s">
        <v>6</v>
      </c>
      <c r="K39" s="31" t="s">
        <v>6</v>
      </c>
      <c r="L39" s="31" t="s">
        <v>6</v>
      </c>
      <c r="M39" s="31" t="s">
        <v>6</v>
      </c>
      <c r="N39" s="32" t="s">
        <v>6</v>
      </c>
    </row>
    <row r="40" spans="1:14" ht="30.75" customHeight="1" thickBot="1">
      <c r="A40" s="68"/>
      <c r="B40" s="86" t="s">
        <v>131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8"/>
    </row>
    <row r="41" spans="1:14" ht="36.75" customHeight="1">
      <c r="A41" s="61">
        <v>1</v>
      </c>
      <c r="B41" s="62" t="s">
        <v>64</v>
      </c>
      <c r="C41" s="62"/>
      <c r="D41" s="63" t="s">
        <v>3</v>
      </c>
      <c r="E41" s="17">
        <v>20700</v>
      </c>
      <c r="F41" s="18">
        <f t="shared" si="0"/>
        <v>21735</v>
      </c>
      <c r="G41" s="18">
        <f t="shared" si="1"/>
        <v>8694</v>
      </c>
      <c r="H41" s="18">
        <f t="shared" si="2"/>
        <v>29394</v>
      </c>
      <c r="I41" s="19">
        <f t="shared" si="3"/>
        <v>414</v>
      </c>
      <c r="J41" s="17">
        <v>20700</v>
      </c>
      <c r="K41" s="18">
        <f t="shared" si="4"/>
        <v>21735</v>
      </c>
      <c r="L41" s="18">
        <f t="shared" si="5"/>
        <v>8694</v>
      </c>
      <c r="M41" s="20">
        <f t="shared" si="6"/>
        <v>29394</v>
      </c>
      <c r="N41" s="21">
        <f t="shared" si="7"/>
        <v>414</v>
      </c>
    </row>
    <row r="42" spans="1:14" ht="36.75" customHeight="1">
      <c r="A42" s="61">
        <v>2</v>
      </c>
      <c r="B42" s="69" t="s">
        <v>65</v>
      </c>
      <c r="C42" s="69"/>
      <c r="D42" s="70" t="s">
        <v>4</v>
      </c>
      <c r="E42" s="22">
        <v>20700</v>
      </c>
      <c r="F42" s="23">
        <f t="shared" si="0"/>
        <v>21735</v>
      </c>
      <c r="G42" s="23">
        <f t="shared" si="1"/>
        <v>8694</v>
      </c>
      <c r="H42" s="23">
        <f t="shared" si="2"/>
        <v>29394</v>
      </c>
      <c r="I42" s="24">
        <f t="shared" si="3"/>
        <v>414</v>
      </c>
      <c r="J42" s="22">
        <v>20700</v>
      </c>
      <c r="K42" s="23">
        <f t="shared" si="4"/>
        <v>21735</v>
      </c>
      <c r="L42" s="23">
        <f t="shared" si="5"/>
        <v>8694</v>
      </c>
      <c r="M42" s="25">
        <f t="shared" si="6"/>
        <v>29394</v>
      </c>
      <c r="N42" s="26">
        <f t="shared" si="7"/>
        <v>414</v>
      </c>
    </row>
    <row r="43" spans="1:14" ht="39.75" customHeight="1">
      <c r="A43" s="61">
        <v>3</v>
      </c>
      <c r="B43" s="73" t="s">
        <v>77</v>
      </c>
      <c r="C43" s="73" t="s">
        <v>78</v>
      </c>
      <c r="D43" s="74" t="s">
        <v>79</v>
      </c>
      <c r="E43" s="22">
        <v>20700</v>
      </c>
      <c r="F43" s="23">
        <f t="shared" si="0"/>
        <v>21735</v>
      </c>
      <c r="G43" s="31">
        <f t="shared" si="1"/>
        <v>8694</v>
      </c>
      <c r="H43" s="23">
        <f t="shared" si="2"/>
        <v>29394</v>
      </c>
      <c r="I43" s="24">
        <f t="shared" si="3"/>
        <v>414</v>
      </c>
      <c r="J43" s="22">
        <v>20700</v>
      </c>
      <c r="K43" s="23">
        <f t="shared" si="4"/>
        <v>21735</v>
      </c>
      <c r="L43" s="23">
        <f t="shared" si="5"/>
        <v>8694</v>
      </c>
      <c r="M43" s="25">
        <f t="shared" si="6"/>
        <v>29394</v>
      </c>
      <c r="N43" s="26">
        <f t="shared" si="7"/>
        <v>414</v>
      </c>
    </row>
    <row r="44" spans="1:14" ht="43.5" customHeight="1" thickBot="1">
      <c r="A44" s="61">
        <v>4</v>
      </c>
      <c r="B44" s="75" t="s">
        <v>77</v>
      </c>
      <c r="C44" s="75" t="s">
        <v>81</v>
      </c>
      <c r="D44" s="76" t="s">
        <v>80</v>
      </c>
      <c r="E44" s="30">
        <v>20700</v>
      </c>
      <c r="F44" s="35">
        <f t="shared" si="0"/>
        <v>21735</v>
      </c>
      <c r="G44" s="36">
        <f t="shared" si="1"/>
        <v>8694</v>
      </c>
      <c r="H44" s="37">
        <f t="shared" si="2"/>
        <v>29394</v>
      </c>
      <c r="I44" s="32">
        <f t="shared" si="3"/>
        <v>414</v>
      </c>
      <c r="J44" s="30">
        <v>20700</v>
      </c>
      <c r="K44" s="31">
        <f t="shared" si="4"/>
        <v>21735</v>
      </c>
      <c r="L44" s="31">
        <f t="shared" si="5"/>
        <v>8694</v>
      </c>
      <c r="M44" s="33">
        <f t="shared" si="6"/>
        <v>29394</v>
      </c>
      <c r="N44" s="34">
        <f t="shared" si="7"/>
        <v>414</v>
      </c>
    </row>
    <row r="45" spans="1:14" ht="36.75" customHeight="1" thickBot="1">
      <c r="A45" s="68"/>
      <c r="B45" s="90" t="s">
        <v>132</v>
      </c>
      <c r="C45" s="91"/>
      <c r="D45" s="91"/>
      <c r="E45" s="91"/>
      <c r="F45" s="91"/>
      <c r="G45" s="92"/>
      <c r="H45" s="91"/>
      <c r="I45" s="91"/>
      <c r="J45" s="91"/>
      <c r="K45" s="91"/>
      <c r="L45" s="91"/>
      <c r="M45" s="91"/>
      <c r="N45" s="93"/>
    </row>
    <row r="46" spans="1:14" ht="36.75" customHeight="1">
      <c r="A46" s="61">
        <v>1</v>
      </c>
      <c r="B46" s="62" t="s">
        <v>96</v>
      </c>
      <c r="C46" s="62"/>
      <c r="D46" s="63" t="s">
        <v>25</v>
      </c>
      <c r="E46" s="17">
        <v>24100</v>
      </c>
      <c r="F46" s="18">
        <f t="shared" si="0"/>
        <v>25305</v>
      </c>
      <c r="G46" s="18">
        <f t="shared" si="1"/>
        <v>10122</v>
      </c>
      <c r="H46" s="18">
        <f t="shared" si="2"/>
        <v>34222</v>
      </c>
      <c r="I46" s="19">
        <f t="shared" si="3"/>
        <v>482</v>
      </c>
      <c r="J46" s="17">
        <v>24100</v>
      </c>
      <c r="K46" s="18">
        <f t="shared" si="4"/>
        <v>25305</v>
      </c>
      <c r="L46" s="18">
        <f t="shared" si="5"/>
        <v>10122</v>
      </c>
      <c r="M46" s="20">
        <f t="shared" si="6"/>
        <v>34222</v>
      </c>
      <c r="N46" s="21">
        <f t="shared" si="7"/>
        <v>482</v>
      </c>
    </row>
    <row r="47" spans="1:14" ht="36.75" customHeight="1">
      <c r="A47" s="61">
        <v>2</v>
      </c>
      <c r="B47" s="69" t="s">
        <v>100</v>
      </c>
      <c r="C47" s="69"/>
      <c r="D47" s="70" t="s">
        <v>26</v>
      </c>
      <c r="E47" s="22">
        <v>24100</v>
      </c>
      <c r="F47" s="23">
        <f t="shared" si="0"/>
        <v>25305</v>
      </c>
      <c r="G47" s="23">
        <f t="shared" si="1"/>
        <v>10122</v>
      </c>
      <c r="H47" s="23">
        <f t="shared" si="2"/>
        <v>34222</v>
      </c>
      <c r="I47" s="24">
        <f t="shared" si="3"/>
        <v>482</v>
      </c>
      <c r="J47" s="22">
        <v>24100</v>
      </c>
      <c r="K47" s="23">
        <f t="shared" si="4"/>
        <v>25305</v>
      </c>
      <c r="L47" s="23">
        <f t="shared" si="5"/>
        <v>10122</v>
      </c>
      <c r="M47" s="25">
        <f t="shared" si="6"/>
        <v>34222</v>
      </c>
      <c r="N47" s="26">
        <f t="shared" si="7"/>
        <v>482</v>
      </c>
    </row>
    <row r="48" spans="1:14" ht="48" customHeight="1">
      <c r="A48" s="61">
        <v>3</v>
      </c>
      <c r="B48" s="69" t="s">
        <v>99</v>
      </c>
      <c r="C48" s="69"/>
      <c r="D48" s="70" t="s">
        <v>27</v>
      </c>
      <c r="E48" s="22">
        <v>24100</v>
      </c>
      <c r="F48" s="23">
        <f t="shared" si="0"/>
        <v>25305</v>
      </c>
      <c r="G48" s="23">
        <f t="shared" si="1"/>
        <v>10122</v>
      </c>
      <c r="H48" s="23">
        <f t="shared" si="2"/>
        <v>34222</v>
      </c>
      <c r="I48" s="24">
        <f t="shared" si="3"/>
        <v>482</v>
      </c>
      <c r="J48" s="22">
        <v>24100</v>
      </c>
      <c r="K48" s="23">
        <f t="shared" si="4"/>
        <v>25305</v>
      </c>
      <c r="L48" s="23">
        <f t="shared" si="5"/>
        <v>10122</v>
      </c>
      <c r="M48" s="25">
        <f t="shared" si="6"/>
        <v>34222</v>
      </c>
      <c r="N48" s="26">
        <f t="shared" si="7"/>
        <v>482</v>
      </c>
    </row>
    <row r="49" spans="1:14" ht="65.25" customHeight="1">
      <c r="A49" s="61">
        <v>4</v>
      </c>
      <c r="B49" s="69" t="s">
        <v>119</v>
      </c>
      <c r="C49" s="69"/>
      <c r="D49" s="70" t="s">
        <v>7</v>
      </c>
      <c r="E49" s="22">
        <v>24100</v>
      </c>
      <c r="F49" s="23">
        <f t="shared" si="0"/>
        <v>25305</v>
      </c>
      <c r="G49" s="23">
        <f t="shared" si="1"/>
        <v>10122</v>
      </c>
      <c r="H49" s="23">
        <f t="shared" si="2"/>
        <v>34222</v>
      </c>
      <c r="I49" s="24">
        <f t="shared" si="3"/>
        <v>482</v>
      </c>
      <c r="J49" s="22">
        <v>24100</v>
      </c>
      <c r="K49" s="23">
        <f t="shared" si="4"/>
        <v>25305</v>
      </c>
      <c r="L49" s="23">
        <f t="shared" si="5"/>
        <v>10122</v>
      </c>
      <c r="M49" s="25">
        <f t="shared" si="6"/>
        <v>34222</v>
      </c>
      <c r="N49" s="26">
        <f t="shared" si="7"/>
        <v>482</v>
      </c>
    </row>
    <row r="50" spans="1:14" ht="45" customHeight="1">
      <c r="A50" s="61">
        <v>5</v>
      </c>
      <c r="B50" s="69" t="s">
        <v>63</v>
      </c>
      <c r="C50" s="69" t="s">
        <v>73</v>
      </c>
      <c r="D50" s="70" t="s">
        <v>49</v>
      </c>
      <c r="E50" s="22">
        <v>20700</v>
      </c>
      <c r="F50" s="23">
        <f t="shared" si="0"/>
        <v>21735</v>
      </c>
      <c r="G50" s="23">
        <f t="shared" si="1"/>
        <v>8694</v>
      </c>
      <c r="H50" s="23">
        <f t="shared" si="2"/>
        <v>29394</v>
      </c>
      <c r="I50" s="24">
        <f t="shared" si="3"/>
        <v>414</v>
      </c>
      <c r="J50" s="22">
        <v>20700</v>
      </c>
      <c r="K50" s="23">
        <f t="shared" si="4"/>
        <v>21735</v>
      </c>
      <c r="L50" s="23">
        <f t="shared" si="5"/>
        <v>8694</v>
      </c>
      <c r="M50" s="25">
        <f t="shared" si="6"/>
        <v>29394</v>
      </c>
      <c r="N50" s="26">
        <f t="shared" si="7"/>
        <v>414</v>
      </c>
    </row>
    <row r="51" spans="1:14" ht="103.5" customHeight="1">
      <c r="A51" s="61">
        <v>6</v>
      </c>
      <c r="B51" s="69" t="s">
        <v>75</v>
      </c>
      <c r="C51" s="69" t="s">
        <v>76</v>
      </c>
      <c r="D51" s="70" t="s">
        <v>51</v>
      </c>
      <c r="E51" s="22">
        <v>20700</v>
      </c>
      <c r="F51" s="23">
        <f t="shared" si="0"/>
        <v>21735</v>
      </c>
      <c r="G51" s="23">
        <f t="shared" si="1"/>
        <v>8694</v>
      </c>
      <c r="H51" s="23">
        <f t="shared" si="2"/>
        <v>29394</v>
      </c>
      <c r="I51" s="24">
        <f t="shared" si="3"/>
        <v>414</v>
      </c>
      <c r="J51" s="22">
        <v>20700</v>
      </c>
      <c r="K51" s="23">
        <f t="shared" si="4"/>
        <v>21735</v>
      </c>
      <c r="L51" s="23">
        <f t="shared" si="5"/>
        <v>8694</v>
      </c>
      <c r="M51" s="25">
        <f t="shared" si="6"/>
        <v>29394</v>
      </c>
      <c r="N51" s="26">
        <f t="shared" si="7"/>
        <v>414</v>
      </c>
    </row>
    <row r="52" spans="1:14" ht="45" customHeight="1">
      <c r="A52" s="61">
        <v>7</v>
      </c>
      <c r="B52" s="69" t="s">
        <v>116</v>
      </c>
      <c r="C52" s="69"/>
      <c r="D52" s="70" t="s">
        <v>20</v>
      </c>
      <c r="E52" s="22">
        <v>24100</v>
      </c>
      <c r="F52" s="23">
        <f t="shared" si="0"/>
        <v>25305</v>
      </c>
      <c r="G52" s="23">
        <f t="shared" si="1"/>
        <v>10122</v>
      </c>
      <c r="H52" s="23">
        <f t="shared" si="2"/>
        <v>34222</v>
      </c>
      <c r="I52" s="24">
        <f t="shared" si="3"/>
        <v>482</v>
      </c>
      <c r="J52" s="22">
        <v>24100</v>
      </c>
      <c r="K52" s="23">
        <f t="shared" si="4"/>
        <v>25305</v>
      </c>
      <c r="L52" s="23">
        <f t="shared" si="5"/>
        <v>10122</v>
      </c>
      <c r="M52" s="25">
        <f t="shared" si="6"/>
        <v>34222</v>
      </c>
      <c r="N52" s="26">
        <f t="shared" si="7"/>
        <v>482</v>
      </c>
    </row>
    <row r="53" spans="1:14" ht="36.75" customHeight="1">
      <c r="A53" s="61">
        <v>8</v>
      </c>
      <c r="B53" s="69" t="s">
        <v>117</v>
      </c>
      <c r="C53" s="69"/>
      <c r="D53" s="70" t="s">
        <v>14</v>
      </c>
      <c r="E53" s="22">
        <v>24100</v>
      </c>
      <c r="F53" s="23">
        <f t="shared" si="0"/>
        <v>25305</v>
      </c>
      <c r="G53" s="23">
        <f t="shared" si="1"/>
        <v>10122</v>
      </c>
      <c r="H53" s="23">
        <f t="shared" si="2"/>
        <v>34222</v>
      </c>
      <c r="I53" s="24">
        <f t="shared" si="3"/>
        <v>482</v>
      </c>
      <c r="J53" s="22">
        <v>24100</v>
      </c>
      <c r="K53" s="23">
        <f t="shared" si="4"/>
        <v>25305</v>
      </c>
      <c r="L53" s="23">
        <f t="shared" si="5"/>
        <v>10122</v>
      </c>
      <c r="M53" s="25">
        <f t="shared" si="6"/>
        <v>34222</v>
      </c>
      <c r="N53" s="26">
        <f t="shared" si="7"/>
        <v>482</v>
      </c>
    </row>
    <row r="54" spans="1:14" ht="36.75" customHeight="1">
      <c r="A54" s="61">
        <v>9</v>
      </c>
      <c r="B54" s="69" t="s">
        <v>101</v>
      </c>
      <c r="C54" s="69"/>
      <c r="D54" s="70" t="s">
        <v>13</v>
      </c>
      <c r="E54" s="22">
        <v>24100</v>
      </c>
      <c r="F54" s="23">
        <f t="shared" si="0"/>
        <v>25305</v>
      </c>
      <c r="G54" s="31">
        <f t="shared" si="1"/>
        <v>10122</v>
      </c>
      <c r="H54" s="23">
        <f t="shared" si="2"/>
        <v>34222</v>
      </c>
      <c r="I54" s="24">
        <f t="shared" si="3"/>
        <v>482</v>
      </c>
      <c r="J54" s="22">
        <v>24100</v>
      </c>
      <c r="K54" s="23">
        <f t="shared" si="4"/>
        <v>25305</v>
      </c>
      <c r="L54" s="23">
        <f t="shared" si="5"/>
        <v>10122</v>
      </c>
      <c r="M54" s="25">
        <f t="shared" si="6"/>
        <v>34222</v>
      </c>
      <c r="N54" s="26">
        <f t="shared" si="7"/>
        <v>482</v>
      </c>
    </row>
    <row r="55" spans="1:14" ht="50.25" customHeight="1" thickBot="1">
      <c r="A55" s="61">
        <v>10</v>
      </c>
      <c r="B55" s="66" t="s">
        <v>118</v>
      </c>
      <c r="C55" s="66"/>
      <c r="D55" s="67" t="s">
        <v>22</v>
      </c>
      <c r="E55" s="30">
        <v>24150</v>
      </c>
      <c r="F55" s="35">
        <f t="shared" si="0"/>
        <v>25358</v>
      </c>
      <c r="G55" s="36">
        <f t="shared" si="1"/>
        <v>10143</v>
      </c>
      <c r="H55" s="37">
        <f t="shared" si="2"/>
        <v>34293</v>
      </c>
      <c r="I55" s="32">
        <f t="shared" si="3"/>
        <v>483</v>
      </c>
      <c r="J55" s="30">
        <v>24150</v>
      </c>
      <c r="K55" s="31">
        <f t="shared" si="4"/>
        <v>25358</v>
      </c>
      <c r="L55" s="31">
        <f t="shared" si="5"/>
        <v>10143</v>
      </c>
      <c r="M55" s="33">
        <f t="shared" si="6"/>
        <v>34293</v>
      </c>
      <c r="N55" s="34">
        <f t="shared" si="7"/>
        <v>483</v>
      </c>
    </row>
    <row r="56" spans="1:14" ht="30.75" customHeight="1" thickBot="1">
      <c r="A56" s="68"/>
      <c r="B56" s="86" t="s">
        <v>133</v>
      </c>
      <c r="C56" s="87"/>
      <c r="D56" s="87"/>
      <c r="E56" s="87"/>
      <c r="F56" s="87"/>
      <c r="G56" s="89"/>
      <c r="H56" s="87"/>
      <c r="I56" s="87"/>
      <c r="J56" s="87"/>
      <c r="K56" s="87"/>
      <c r="L56" s="87"/>
      <c r="M56" s="87"/>
      <c r="N56" s="88"/>
    </row>
    <row r="57" spans="1:14" ht="33" customHeight="1">
      <c r="A57" s="61">
        <v>1</v>
      </c>
      <c r="B57" s="62" t="s">
        <v>63</v>
      </c>
      <c r="C57" s="62" t="s">
        <v>68</v>
      </c>
      <c r="D57" s="63" t="s">
        <v>46</v>
      </c>
      <c r="E57" s="17">
        <v>20700</v>
      </c>
      <c r="F57" s="18">
        <f t="shared" si="0"/>
        <v>21735</v>
      </c>
      <c r="G57" s="18">
        <f t="shared" si="1"/>
        <v>8694</v>
      </c>
      <c r="H57" s="18">
        <f t="shared" si="2"/>
        <v>29394</v>
      </c>
      <c r="I57" s="19">
        <f t="shared" si="3"/>
        <v>414</v>
      </c>
      <c r="J57" s="17">
        <v>20700</v>
      </c>
      <c r="K57" s="18">
        <f t="shared" si="4"/>
        <v>21735</v>
      </c>
      <c r="L57" s="18">
        <f t="shared" si="5"/>
        <v>8694</v>
      </c>
      <c r="M57" s="20">
        <f t="shared" si="6"/>
        <v>29394</v>
      </c>
      <c r="N57" s="21">
        <f t="shared" si="7"/>
        <v>414</v>
      </c>
    </row>
    <row r="58" spans="1:14" ht="33" customHeight="1">
      <c r="A58" s="61">
        <v>2</v>
      </c>
      <c r="B58" s="69" t="s">
        <v>63</v>
      </c>
      <c r="C58" s="69" t="s">
        <v>72</v>
      </c>
      <c r="D58" s="70" t="s">
        <v>48</v>
      </c>
      <c r="E58" s="22">
        <v>20700</v>
      </c>
      <c r="F58" s="23">
        <f t="shared" si="0"/>
        <v>21735</v>
      </c>
      <c r="G58" s="23">
        <f t="shared" si="1"/>
        <v>8694</v>
      </c>
      <c r="H58" s="23">
        <f t="shared" si="2"/>
        <v>29394</v>
      </c>
      <c r="I58" s="24">
        <f t="shared" si="3"/>
        <v>414</v>
      </c>
      <c r="J58" s="22">
        <v>20700</v>
      </c>
      <c r="K58" s="23">
        <f t="shared" si="4"/>
        <v>21735</v>
      </c>
      <c r="L58" s="23">
        <f t="shared" si="5"/>
        <v>8694</v>
      </c>
      <c r="M58" s="25">
        <f t="shared" si="6"/>
        <v>29394</v>
      </c>
      <c r="N58" s="26">
        <f t="shared" si="7"/>
        <v>414</v>
      </c>
    </row>
    <row r="59" spans="1:14" ht="42.75" customHeight="1">
      <c r="A59" s="61">
        <v>3</v>
      </c>
      <c r="B59" s="69" t="s">
        <v>109</v>
      </c>
      <c r="C59" s="69"/>
      <c r="D59" s="70" t="s">
        <v>21</v>
      </c>
      <c r="E59" s="22">
        <v>24560</v>
      </c>
      <c r="F59" s="23">
        <f t="shared" si="0"/>
        <v>25788</v>
      </c>
      <c r="G59" s="23">
        <f t="shared" si="1"/>
        <v>10315</v>
      </c>
      <c r="H59" s="23">
        <f t="shared" si="2"/>
        <v>34875</v>
      </c>
      <c r="I59" s="24">
        <f t="shared" si="3"/>
        <v>491</v>
      </c>
      <c r="J59" s="22">
        <v>24560</v>
      </c>
      <c r="K59" s="23">
        <f t="shared" si="4"/>
        <v>25788</v>
      </c>
      <c r="L59" s="23">
        <f t="shared" si="5"/>
        <v>10315</v>
      </c>
      <c r="M59" s="25">
        <f t="shared" si="6"/>
        <v>34875</v>
      </c>
      <c r="N59" s="26">
        <f t="shared" si="7"/>
        <v>491</v>
      </c>
    </row>
    <row r="60" spans="1:14" ht="48" customHeight="1">
      <c r="A60" s="61">
        <v>4</v>
      </c>
      <c r="B60" s="69" t="s">
        <v>110</v>
      </c>
      <c r="C60" s="69"/>
      <c r="D60" s="70" t="s">
        <v>28</v>
      </c>
      <c r="E60" s="22">
        <v>24560</v>
      </c>
      <c r="F60" s="23">
        <f t="shared" si="0"/>
        <v>25788</v>
      </c>
      <c r="G60" s="23">
        <f t="shared" si="1"/>
        <v>10315</v>
      </c>
      <c r="H60" s="23">
        <f t="shared" si="2"/>
        <v>34875</v>
      </c>
      <c r="I60" s="24">
        <f t="shared" si="3"/>
        <v>491</v>
      </c>
      <c r="J60" s="22">
        <v>24560</v>
      </c>
      <c r="K60" s="23">
        <f t="shared" si="4"/>
        <v>25788</v>
      </c>
      <c r="L60" s="23">
        <f t="shared" si="5"/>
        <v>10315</v>
      </c>
      <c r="M60" s="25">
        <f t="shared" si="6"/>
        <v>34875</v>
      </c>
      <c r="N60" s="26">
        <f t="shared" si="7"/>
        <v>491</v>
      </c>
    </row>
    <row r="61" spans="1:14" ht="64.5" customHeight="1" thickBot="1">
      <c r="A61" s="61">
        <v>5</v>
      </c>
      <c r="B61" s="66" t="s">
        <v>108</v>
      </c>
      <c r="C61" s="66"/>
      <c r="D61" s="67" t="s">
        <v>5</v>
      </c>
      <c r="E61" s="30">
        <v>24560</v>
      </c>
      <c r="F61" s="31">
        <f t="shared" si="0"/>
        <v>25788</v>
      </c>
      <c r="G61" s="31">
        <f t="shared" si="1"/>
        <v>10315</v>
      </c>
      <c r="H61" s="31">
        <f t="shared" si="2"/>
        <v>34875</v>
      </c>
      <c r="I61" s="32">
        <f t="shared" si="3"/>
        <v>491</v>
      </c>
      <c r="J61" s="30">
        <v>24560</v>
      </c>
      <c r="K61" s="31">
        <f t="shared" si="4"/>
        <v>25788</v>
      </c>
      <c r="L61" s="31">
        <f t="shared" si="5"/>
        <v>10315</v>
      </c>
      <c r="M61" s="33">
        <f t="shared" si="6"/>
        <v>34875</v>
      </c>
      <c r="N61" s="34">
        <f t="shared" si="7"/>
        <v>491</v>
      </c>
    </row>
    <row r="62" spans="1:14" ht="30.75" customHeight="1" thickBot="1">
      <c r="A62" s="68"/>
      <c r="B62" s="86" t="s">
        <v>134</v>
      </c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8"/>
    </row>
    <row r="63" spans="1:14" ht="30" customHeight="1">
      <c r="A63" s="61">
        <v>1</v>
      </c>
      <c r="B63" s="77" t="s">
        <v>84</v>
      </c>
      <c r="C63" s="77"/>
      <c r="D63" s="78" t="s">
        <v>10</v>
      </c>
      <c r="E63" s="17">
        <v>18980</v>
      </c>
      <c r="F63" s="18">
        <f t="shared" si="0"/>
        <v>19929</v>
      </c>
      <c r="G63" s="18">
        <f t="shared" si="1"/>
        <v>7972</v>
      </c>
      <c r="H63" s="18">
        <f t="shared" si="2"/>
        <v>26952</v>
      </c>
      <c r="I63" s="19">
        <f t="shared" si="3"/>
        <v>380</v>
      </c>
      <c r="J63" s="17">
        <v>18980</v>
      </c>
      <c r="K63" s="18">
        <f t="shared" si="4"/>
        <v>19929</v>
      </c>
      <c r="L63" s="18">
        <f t="shared" si="5"/>
        <v>7972</v>
      </c>
      <c r="M63" s="20">
        <f t="shared" si="6"/>
        <v>26952</v>
      </c>
      <c r="N63" s="21">
        <f t="shared" si="7"/>
        <v>380</v>
      </c>
    </row>
    <row r="64" spans="1:14" ht="40.5" customHeight="1">
      <c r="A64" s="61">
        <v>2</v>
      </c>
      <c r="B64" s="64" t="s">
        <v>85</v>
      </c>
      <c r="C64" s="64"/>
      <c r="D64" s="65" t="s">
        <v>11</v>
      </c>
      <c r="E64" s="22">
        <v>18980</v>
      </c>
      <c r="F64" s="23">
        <f t="shared" si="0"/>
        <v>19929</v>
      </c>
      <c r="G64" s="23">
        <f t="shared" si="1"/>
        <v>7972</v>
      </c>
      <c r="H64" s="23">
        <f t="shared" si="2"/>
        <v>26952</v>
      </c>
      <c r="I64" s="24">
        <f t="shared" si="3"/>
        <v>380</v>
      </c>
      <c r="J64" s="22">
        <v>18980</v>
      </c>
      <c r="K64" s="23">
        <f t="shared" si="4"/>
        <v>19929</v>
      </c>
      <c r="L64" s="23">
        <f t="shared" si="5"/>
        <v>7972</v>
      </c>
      <c r="M64" s="25">
        <f t="shared" si="6"/>
        <v>26952</v>
      </c>
      <c r="N64" s="26">
        <f t="shared" si="7"/>
        <v>380</v>
      </c>
    </row>
    <row r="65" spans="1:14" ht="30" customHeight="1">
      <c r="A65" s="61">
        <v>3</v>
      </c>
      <c r="B65" s="64" t="s">
        <v>87</v>
      </c>
      <c r="C65" s="64"/>
      <c r="D65" s="65" t="s">
        <v>19</v>
      </c>
      <c r="E65" s="22">
        <v>18980</v>
      </c>
      <c r="F65" s="23">
        <f t="shared" si="0"/>
        <v>19929</v>
      </c>
      <c r="G65" s="23">
        <f t="shared" si="1"/>
        <v>7972</v>
      </c>
      <c r="H65" s="23">
        <f t="shared" si="2"/>
        <v>26952</v>
      </c>
      <c r="I65" s="24">
        <f t="shared" si="3"/>
        <v>380</v>
      </c>
      <c r="J65" s="22">
        <v>18980</v>
      </c>
      <c r="K65" s="23">
        <f t="shared" si="4"/>
        <v>19929</v>
      </c>
      <c r="L65" s="23">
        <f t="shared" si="5"/>
        <v>7972</v>
      </c>
      <c r="M65" s="25">
        <f t="shared" si="6"/>
        <v>26952</v>
      </c>
      <c r="N65" s="26">
        <f t="shared" si="7"/>
        <v>380</v>
      </c>
    </row>
    <row r="66" spans="1:14" ht="98.25" customHeight="1" thickBot="1">
      <c r="A66" s="61">
        <v>4</v>
      </c>
      <c r="B66" s="64" t="s">
        <v>83</v>
      </c>
      <c r="C66" s="64"/>
      <c r="D66" s="65" t="s">
        <v>52</v>
      </c>
      <c r="E66" s="38">
        <v>18980</v>
      </c>
      <c r="F66" s="36">
        <f t="shared" si="0"/>
        <v>19929</v>
      </c>
      <c r="G66" s="36">
        <f t="shared" si="1"/>
        <v>7972</v>
      </c>
      <c r="H66" s="36">
        <f t="shared" si="2"/>
        <v>26952</v>
      </c>
      <c r="I66" s="39">
        <f t="shared" si="3"/>
        <v>380</v>
      </c>
      <c r="J66" s="38">
        <v>18980</v>
      </c>
      <c r="K66" s="36">
        <f t="shared" si="4"/>
        <v>19929</v>
      </c>
      <c r="L66" s="36">
        <f t="shared" si="5"/>
        <v>7972</v>
      </c>
      <c r="M66" s="40">
        <f t="shared" si="6"/>
        <v>26952</v>
      </c>
      <c r="N66" s="41">
        <f t="shared" si="7"/>
        <v>380</v>
      </c>
    </row>
    <row r="67" spans="1:12" ht="31.5" customHeight="1" hidden="1">
      <c r="A67" s="42" t="s">
        <v>29</v>
      </c>
      <c r="B67" s="43"/>
      <c r="C67" s="43"/>
      <c r="D67" s="43"/>
      <c r="E67" s="18">
        <v>18975</v>
      </c>
      <c r="F67" s="18">
        <v>18975</v>
      </c>
      <c r="G67" s="18"/>
      <c r="H67" s="18"/>
      <c r="I67" s="18"/>
      <c r="J67" s="44"/>
      <c r="K67" s="44"/>
      <c r="L67" s="18">
        <f t="shared" si="5"/>
        <v>0</v>
      </c>
    </row>
    <row r="68" spans="1:12" s="51" customFormat="1" ht="30" customHeight="1" hidden="1">
      <c r="A68" s="79"/>
      <c r="B68" s="80"/>
      <c r="C68" s="80"/>
      <c r="D68" s="80"/>
      <c r="E68" s="23">
        <v>18975</v>
      </c>
      <c r="F68" s="23">
        <v>18975</v>
      </c>
      <c r="G68" s="45"/>
      <c r="H68" s="45"/>
      <c r="I68" s="45"/>
      <c r="J68" s="81"/>
      <c r="K68" s="81"/>
      <c r="L68" s="23">
        <f t="shared" si="5"/>
        <v>0</v>
      </c>
    </row>
    <row r="69" spans="1:12" s="51" customFormat="1" ht="1.5" customHeight="1" hidden="1">
      <c r="A69" s="46" t="s">
        <v>30</v>
      </c>
      <c r="B69" s="46"/>
      <c r="C69" s="46"/>
      <c r="D69" s="46"/>
      <c r="E69" s="23">
        <v>18975</v>
      </c>
      <c r="F69" s="23">
        <v>18975</v>
      </c>
      <c r="G69" s="45"/>
      <c r="H69" s="45"/>
      <c r="I69" s="45"/>
      <c r="J69" s="47"/>
      <c r="K69" s="47"/>
      <c r="L69" s="23">
        <f t="shared" si="5"/>
        <v>0</v>
      </c>
    </row>
    <row r="70" spans="1:12" s="83" customFormat="1" ht="60.75" customHeight="1" hidden="1" outlineLevel="1">
      <c r="A70" s="3" t="s">
        <v>36</v>
      </c>
      <c r="B70" s="1"/>
      <c r="C70" s="1"/>
      <c r="D70" s="1"/>
      <c r="E70" s="82"/>
      <c r="F70" s="82"/>
      <c r="G70" s="82"/>
      <c r="H70" s="82"/>
      <c r="I70" s="82"/>
      <c r="L70" s="23">
        <f t="shared" si="5"/>
        <v>0</v>
      </c>
    </row>
    <row r="71" spans="1:12" s="83" customFormat="1" ht="38.25" customHeight="1" hidden="1" outlineLevel="1">
      <c r="A71" s="4" t="s">
        <v>33</v>
      </c>
      <c r="B71" s="4"/>
      <c r="C71" s="4"/>
      <c r="D71" s="4"/>
      <c r="E71" s="50"/>
      <c r="F71" s="50"/>
      <c r="G71" s="50"/>
      <c r="H71" s="50"/>
      <c r="I71" s="50"/>
      <c r="L71" s="23">
        <f t="shared" si="5"/>
        <v>0</v>
      </c>
    </row>
    <row r="72" spans="1:12" s="83" customFormat="1" ht="42" customHeight="1" hidden="1" outlineLevel="1">
      <c r="A72" s="2" t="s">
        <v>34</v>
      </c>
      <c r="B72" s="2"/>
      <c r="C72" s="2"/>
      <c r="D72" s="2"/>
      <c r="E72" s="50"/>
      <c r="F72" s="50"/>
      <c r="G72" s="50"/>
      <c r="H72" s="50"/>
      <c r="I72" s="50"/>
      <c r="L72" s="23">
        <f t="shared" si="5"/>
        <v>0</v>
      </c>
    </row>
    <row r="73" spans="1:12" ht="35.25" customHeight="1" hidden="1" outlineLevel="1">
      <c r="A73" s="2" t="s">
        <v>35</v>
      </c>
      <c r="B73" s="2"/>
      <c r="C73" s="2"/>
      <c r="D73" s="2"/>
      <c r="L73" s="23">
        <f t="shared" si="5"/>
        <v>0</v>
      </c>
    </row>
    <row r="74" ht="18.75" collapsed="1">
      <c r="A74" s="4"/>
    </row>
    <row r="75" spans="1:14" ht="42.75" customHeight="1">
      <c r="A75" s="108" t="s">
        <v>135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</row>
    <row r="76" spans="1:14" ht="42.75" customHeight="1">
      <c r="A76" s="106" t="s">
        <v>136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</row>
    <row r="77" spans="1:14" ht="42.75" customHeight="1">
      <c r="A77" s="106" t="s">
        <v>138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</row>
    <row r="78" spans="1:14" ht="42.75" customHeight="1">
      <c r="A78" s="106" t="s">
        <v>137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</row>
    <row r="79" spans="1:14" ht="42.75" customHeight="1">
      <c r="A79" s="106" t="s">
        <v>139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</row>
    <row r="80" spans="1:12" ht="15.75" customHeight="1">
      <c r="A80" s="49"/>
      <c r="B80" s="48"/>
      <c r="C80" s="48"/>
      <c r="D80" s="49"/>
      <c r="E80" s="49"/>
      <c r="F80" s="50"/>
      <c r="G80" s="50"/>
      <c r="H80" s="50"/>
      <c r="I80" s="50"/>
      <c r="J80" s="51"/>
      <c r="K80" s="51"/>
      <c r="L80" s="51"/>
    </row>
    <row r="81" spans="1:12" ht="18.75">
      <c r="A81" s="51"/>
      <c r="B81" s="57"/>
      <c r="C81" s="57"/>
      <c r="D81" s="57"/>
      <c r="E81" s="51"/>
      <c r="F81" s="51"/>
      <c r="G81" s="51"/>
      <c r="H81" s="51"/>
      <c r="I81" s="51"/>
      <c r="J81" s="51"/>
      <c r="K81" s="51"/>
      <c r="L81" s="51"/>
    </row>
    <row r="82" spans="1:12" ht="18.75">
      <c r="A82" s="49"/>
      <c r="B82" s="48"/>
      <c r="C82" s="48"/>
      <c r="D82" s="50"/>
      <c r="E82" s="51"/>
      <c r="F82" s="51"/>
      <c r="G82" s="51"/>
      <c r="H82" s="51"/>
      <c r="I82" s="51"/>
      <c r="J82" s="51"/>
      <c r="K82" s="51"/>
      <c r="L82" s="51"/>
    </row>
    <row r="83" spans="1:12" ht="18.75">
      <c r="A83" s="51"/>
      <c r="B83" s="57"/>
      <c r="C83" s="57"/>
      <c r="D83" s="57"/>
      <c r="E83" s="51"/>
      <c r="F83" s="51"/>
      <c r="G83" s="51"/>
      <c r="H83" s="51"/>
      <c r="I83" s="51"/>
      <c r="J83" s="51"/>
      <c r="K83" s="51"/>
      <c r="L83" s="51"/>
    </row>
  </sheetData>
  <sheetProtection/>
  <mergeCells count="23">
    <mergeCell ref="F1:N1"/>
    <mergeCell ref="F2:N2"/>
    <mergeCell ref="F3:N3"/>
    <mergeCell ref="A75:N75"/>
    <mergeCell ref="A76:N76"/>
    <mergeCell ref="D4:N4"/>
    <mergeCell ref="B9:N9"/>
    <mergeCell ref="B6:D6"/>
    <mergeCell ref="A6:A7"/>
    <mergeCell ref="A77:N77"/>
    <mergeCell ref="A78:N78"/>
    <mergeCell ref="A79:N79"/>
    <mergeCell ref="E6:I6"/>
    <mergeCell ref="A5:N5"/>
    <mergeCell ref="B62:N62"/>
    <mergeCell ref="B56:N56"/>
    <mergeCell ref="B45:N45"/>
    <mergeCell ref="B40:N40"/>
    <mergeCell ref="J6:N6"/>
    <mergeCell ref="B19:N19"/>
    <mergeCell ref="B37:N37"/>
    <mergeCell ref="B29:N29"/>
    <mergeCell ref="B24:N24"/>
  </mergeCells>
  <printOptions horizontalCentered="1"/>
  <pageMargins left="0" right="0" top="0.3937007874015748" bottom="0.3937007874015748" header="0" footer="0"/>
  <pageSetup fitToHeight="3" horizontalDpi="600" verticalDpi="600" orientation="landscape" paperSize="9" scale="59" r:id="rId1"/>
  <rowBreaks count="3" manualBreakCount="3">
    <brk id="18" max="13" man="1"/>
    <brk id="39" max="13" man="1"/>
    <brk id="5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</dc:creator>
  <cp:keywords/>
  <dc:description/>
  <cp:lastModifiedBy>OKozhemiaka</cp:lastModifiedBy>
  <cp:lastPrinted>2021-07-19T14:04:44Z</cp:lastPrinted>
  <dcterms:created xsi:type="dcterms:W3CDTF">2013-05-27T10:54:57Z</dcterms:created>
  <dcterms:modified xsi:type="dcterms:W3CDTF">2021-07-22T05:56:00Z</dcterms:modified>
  <cp:category/>
  <cp:version/>
  <cp:contentType/>
  <cp:contentStatus/>
</cp:coreProperties>
</file>